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V:\Zorg\Care\Zorginkoop\Wlz\Inkoopbeleid\2025\Nota van Wijzigingen\"/>
    </mc:Choice>
  </mc:AlternateContent>
  <xr:revisionPtr revIDLastSave="0" documentId="8_{3E82ACA0-F1AA-404B-8D83-FF689E0CB54D}" xr6:coauthVersionLast="47" xr6:coauthVersionMax="47" xr10:uidLastSave="{00000000-0000-0000-0000-000000000000}"/>
  <bookViews>
    <workbookView xWindow="28680" yWindow="-120" windowWidth="29040" windowHeight="17640" firstSheet="2" activeTab="5" xr2:uid="{E4B3578A-5DC2-4747-B4FB-DD9C35770171}"/>
  </bookViews>
  <sheets>
    <sheet name="Voorblad" sheetId="8" r:id="rId1"/>
    <sheet name="Betaald tarief 2023" sheetId="1" r:id="rId2"/>
    <sheet name="Betaald percentage 2023" sheetId="9" r:id="rId3"/>
    <sheet name="Meerzorg gunning" sheetId="12" r:id="rId4"/>
    <sheet name="Correcties" sheetId="14" r:id="rId5"/>
    <sheet name="Bijlage ZZP" sheetId="4" r:id="rId6"/>
    <sheet name="Bijlage VPT" sheetId="5" r:id="rId7"/>
    <sheet name="Bijlage MPT" sheetId="11" r:id="rId8"/>
    <sheet name="Bijlage COT en VB" sheetId="13" r:id="rId9"/>
    <sheet name="Bijlage NBF2" sheetId="10" r:id="rId10"/>
    <sheet name="Bijlage NBF" sheetId="6" r:id="rId11"/>
    <sheet name="niet meegenomen prestaties" sheetId="2" state="hidden" r:id="rId12"/>
  </sheets>
  <externalReferences>
    <externalReference r:id="rId13"/>
  </externalReferences>
  <definedNames>
    <definedName name="_xlnm._FilterDatabase" localSheetId="1" hidden="1">'Betaald tarief 2023'!$A$1:$Q$626</definedName>
    <definedName name="_xlnm._FilterDatabase" localSheetId="6" hidden="1">'Bijlage VPT'!$B$3:$K$177</definedName>
    <definedName name="_xlnm._FilterDatabase" localSheetId="5" hidden="1">'Bijlage ZZP'!$B$4:$J$312</definedName>
    <definedName name="PRIJS_V">[1]Index!$B$98:$L$100</definedName>
    <definedName name="VV2H" localSheetId="6">#REF!</definedName>
    <definedName name="VV2H" localSheetId="5">#REF!</definedName>
    <definedName name="VV2H">#REF!</definedName>
    <definedName name="VV2V" localSheetId="6">#REF!</definedName>
    <definedName name="VV2V" localSheetId="5">#REF!</definedName>
    <definedName name="VV2V">#REF!</definedName>
    <definedName name="VV3H" localSheetId="6">#REF!</definedName>
    <definedName name="VV3H" localSheetId="5">#REF!</definedName>
    <definedName name="VV3H">#REF!</definedName>
    <definedName name="VV3V" localSheetId="6">#REF!</definedName>
    <definedName name="VV3V" localSheetId="5">#REF!</definedName>
    <definedName name="VV3V">#REF!</definedName>
    <definedName name="VV4H" localSheetId="6">#REF!</definedName>
    <definedName name="VV4H" localSheetId="5">#REF!</definedName>
    <definedName name="VV4H">#REF!</definedName>
    <definedName name="VV4V" localSheetId="6">#REF!</definedName>
    <definedName name="VV4V" localSheetId="5">#REF!</definedName>
    <definedName name="VV4V">#REF!</definedName>
    <definedName name="xxxx" localSheetId="6">#REF!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9" i="11" l="1"/>
  <c r="F129" i="11"/>
  <c r="G129" i="11"/>
  <c r="H129" i="11"/>
  <c r="I129" i="11"/>
  <c r="J129" i="11"/>
  <c r="E130" i="11"/>
  <c r="F130" i="11"/>
  <c r="G130" i="11"/>
  <c r="H130" i="11"/>
  <c r="I130" i="11"/>
  <c r="J130" i="11"/>
  <c r="E131" i="11"/>
  <c r="F131" i="11"/>
  <c r="G131" i="11"/>
  <c r="H131" i="11"/>
  <c r="I131" i="11"/>
  <c r="J131" i="11"/>
  <c r="E132" i="11"/>
  <c r="F132" i="11"/>
  <c r="G132" i="11"/>
  <c r="H132" i="11"/>
  <c r="I132" i="11"/>
  <c r="J132" i="11"/>
  <c r="E133" i="11"/>
  <c r="F133" i="11"/>
  <c r="G133" i="11"/>
  <c r="H133" i="11"/>
  <c r="I133" i="11"/>
  <c r="J133" i="11"/>
  <c r="D130" i="11"/>
  <c r="D131" i="11"/>
  <c r="D132" i="11"/>
  <c r="D133" i="11"/>
  <c r="D129" i="11"/>
  <c r="A2" i="14" a="1"/>
  <c r="A2" i="14" s="1"/>
  <c r="A2" i="9" a="1"/>
  <c r="A2" i="9" s="1"/>
  <c r="G2" i="9" s="1"/>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M3" i="1"/>
  <c r="M4" i="1"/>
  <c r="M5" i="1"/>
  <c r="M6" i="1"/>
  <c r="M7" i="1"/>
  <c r="M8" i="1"/>
  <c r="M2" i="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I6" i="1"/>
  <c r="N6" i="1"/>
  <c r="L6" i="1"/>
  <c r="K6" i="1"/>
  <c r="J6" i="1"/>
  <c r="L3" i="1"/>
  <c r="L4" i="1"/>
  <c r="L5" i="1"/>
  <c r="L7" i="1"/>
  <c r="L8" i="1"/>
  <c r="L2" i="1"/>
  <c r="G538" i="9" l="1"/>
  <c r="G459" i="9"/>
  <c r="G331" i="9"/>
  <c r="G237" i="9"/>
  <c r="G155" i="9"/>
  <c r="G89" i="9"/>
  <c r="G25" i="9"/>
  <c r="G434" i="9"/>
  <c r="G306" i="9"/>
  <c r="G219" i="9"/>
  <c r="G154" i="9"/>
  <c r="G68" i="9"/>
  <c r="G9" i="9"/>
  <c r="G427" i="9"/>
  <c r="G301" i="9"/>
  <c r="G218" i="9"/>
  <c r="G133" i="9"/>
  <c r="G66" i="9"/>
  <c r="G4" i="9"/>
  <c r="G402" i="9"/>
  <c r="G283" i="9"/>
  <c r="G202" i="9"/>
  <c r="G131" i="9"/>
  <c r="G50" i="9"/>
  <c r="G530" i="9"/>
  <c r="G395" i="9"/>
  <c r="G282" i="9"/>
  <c r="G197" i="9"/>
  <c r="G115" i="9"/>
  <c r="G49" i="9"/>
  <c r="G498" i="9"/>
  <c r="G370" i="9"/>
  <c r="G261" i="9"/>
  <c r="G195" i="9"/>
  <c r="G114" i="9"/>
  <c r="G44" i="9"/>
  <c r="G491" i="9"/>
  <c r="G363" i="9"/>
  <c r="G259" i="9"/>
  <c r="G178" i="9"/>
  <c r="G108" i="9"/>
  <c r="G28" i="9"/>
  <c r="G466" i="9"/>
  <c r="G338" i="9"/>
  <c r="G242" i="9"/>
  <c r="G173" i="9"/>
  <c r="G90" i="9"/>
  <c r="G26" i="9"/>
  <c r="G594" i="9"/>
  <c r="G586" i="9"/>
  <c r="G522" i="9"/>
  <c r="G490" i="9"/>
  <c r="G458" i="9"/>
  <c r="G426" i="9"/>
  <c r="G394" i="9"/>
  <c r="G362" i="9"/>
  <c r="G330" i="9"/>
  <c r="G299" i="9"/>
  <c r="G277" i="9"/>
  <c r="G258" i="9"/>
  <c r="G235" i="9"/>
  <c r="G213" i="9"/>
  <c r="G194" i="9"/>
  <c r="G171" i="9"/>
  <c r="G149" i="9"/>
  <c r="G130" i="9"/>
  <c r="G106" i="9"/>
  <c r="G84" i="9"/>
  <c r="G65" i="9"/>
  <c r="G42" i="9"/>
  <c r="G20" i="9"/>
  <c r="G109" i="9"/>
  <c r="G514" i="9"/>
  <c r="G482" i="9"/>
  <c r="G418" i="9"/>
  <c r="G386" i="9"/>
  <c r="G354" i="9"/>
  <c r="G322" i="9"/>
  <c r="G293" i="9"/>
  <c r="G274" i="9"/>
  <c r="G251" i="9"/>
  <c r="G229" i="9"/>
  <c r="G210" i="9"/>
  <c r="G187" i="9"/>
  <c r="G165" i="9"/>
  <c r="G146" i="9"/>
  <c r="G123" i="9"/>
  <c r="G100" i="9"/>
  <c r="G81" i="9"/>
  <c r="G58" i="9"/>
  <c r="G36" i="9"/>
  <c r="G17" i="9"/>
  <c r="G507" i="9"/>
  <c r="G475" i="9"/>
  <c r="G443" i="9"/>
  <c r="G411" i="9"/>
  <c r="G379" i="9"/>
  <c r="G347" i="9"/>
  <c r="G315" i="9"/>
  <c r="G291" i="9"/>
  <c r="G269" i="9"/>
  <c r="G250" i="9"/>
  <c r="G227" i="9"/>
  <c r="G205" i="9"/>
  <c r="G186" i="9"/>
  <c r="G163" i="9"/>
  <c r="G141" i="9"/>
  <c r="G122" i="9"/>
  <c r="G98" i="9"/>
  <c r="G76" i="9"/>
  <c r="G57" i="9"/>
  <c r="G34" i="9"/>
  <c r="G12" i="9"/>
  <c r="G554" i="9"/>
  <c r="G474" i="9"/>
  <c r="G442" i="9"/>
  <c r="G410" i="9"/>
  <c r="G378" i="9"/>
  <c r="G314" i="9"/>
  <c r="G290" i="9"/>
  <c r="G267" i="9"/>
  <c r="G245" i="9"/>
  <c r="G226" i="9"/>
  <c r="G203" i="9"/>
  <c r="G181" i="9"/>
  <c r="G139" i="9"/>
  <c r="G97" i="9"/>
  <c r="G52" i="9"/>
  <c r="G33" i="9"/>
  <c r="G499" i="9"/>
  <c r="G339" i="9"/>
  <c r="G285" i="9"/>
  <c r="G243" i="9"/>
  <c r="G179" i="9"/>
  <c r="G578" i="9"/>
  <c r="G515" i="9"/>
  <c r="G483" i="9"/>
  <c r="G451" i="9"/>
  <c r="G419" i="9"/>
  <c r="G387" i="9"/>
  <c r="G355" i="9"/>
  <c r="G323" i="9"/>
  <c r="G298" i="9"/>
  <c r="G275" i="9"/>
  <c r="G253" i="9"/>
  <c r="G234" i="9"/>
  <c r="G211" i="9"/>
  <c r="G189" i="9"/>
  <c r="G170" i="9"/>
  <c r="G147" i="9"/>
  <c r="G125" i="9"/>
  <c r="G105" i="9"/>
  <c r="G82" i="9"/>
  <c r="G60" i="9"/>
  <c r="G41" i="9"/>
  <c r="G18" i="9"/>
  <c r="G450" i="9"/>
  <c r="G506" i="9"/>
  <c r="G570" i="9"/>
  <c r="G346" i="9"/>
  <c r="G117" i="9"/>
  <c r="G74" i="9"/>
  <c r="G10" i="9"/>
  <c r="G546" i="9"/>
  <c r="G467" i="9"/>
  <c r="G435" i="9"/>
  <c r="G403" i="9"/>
  <c r="G371" i="9"/>
  <c r="G307" i="9"/>
  <c r="G266" i="9"/>
  <c r="G221" i="9"/>
  <c r="G157" i="9"/>
  <c r="G138" i="9"/>
  <c r="G92" i="9"/>
  <c r="G73" i="9"/>
  <c r="G562" i="9"/>
  <c r="G162" i="9"/>
  <c r="G593" i="9"/>
  <c r="G585" i="9"/>
  <c r="G577" i="9"/>
  <c r="G569" i="9"/>
  <c r="G561" i="9"/>
  <c r="G553" i="9"/>
  <c r="G545" i="9"/>
  <c r="G537" i="9"/>
  <c r="G529" i="9"/>
  <c r="G521" i="9"/>
  <c r="G513" i="9"/>
  <c r="G505" i="9"/>
  <c r="G497" i="9"/>
  <c r="G489" i="9"/>
  <c r="G481" i="9"/>
  <c r="G473" i="9"/>
  <c r="G465" i="9"/>
  <c r="G457" i="9"/>
  <c r="G449" i="9"/>
  <c r="G441" i="9"/>
  <c r="G433" i="9"/>
  <c r="G425" i="9"/>
  <c r="G417" i="9"/>
  <c r="G409" i="9"/>
  <c r="G401" i="9"/>
  <c r="G393" i="9"/>
  <c r="G385" i="9"/>
  <c r="G377" i="9"/>
  <c r="G369" i="9"/>
  <c r="G361" i="9"/>
  <c r="G353" i="9"/>
  <c r="G345" i="9"/>
  <c r="G337" i="9"/>
  <c r="G329" i="9"/>
  <c r="G321" i="9"/>
  <c r="G313" i="9"/>
  <c r="G305" i="9"/>
  <c r="G297" i="9"/>
  <c r="G289" i="9"/>
  <c r="G281" i="9"/>
  <c r="G273" i="9"/>
  <c r="G265" i="9"/>
  <c r="G257" i="9"/>
  <c r="G249" i="9"/>
  <c r="G241" i="9"/>
  <c r="G233" i="9"/>
  <c r="G225" i="9"/>
  <c r="G217" i="9"/>
  <c r="G209" i="9"/>
  <c r="G201" i="9"/>
  <c r="G193" i="9"/>
  <c r="G185" i="9"/>
  <c r="G177" i="9"/>
  <c r="G169" i="9"/>
  <c r="G161" i="9"/>
  <c r="G153" i="9"/>
  <c r="G145" i="9"/>
  <c r="G137" i="9"/>
  <c r="G129" i="9"/>
  <c r="G121" i="9"/>
  <c r="G113" i="9"/>
  <c r="G104" i="9"/>
  <c r="G96" i="9"/>
  <c r="G88" i="9"/>
  <c r="G80" i="9"/>
  <c r="G72" i="9"/>
  <c r="G64" i="9"/>
  <c r="G56" i="9"/>
  <c r="G48" i="9"/>
  <c r="G40" i="9"/>
  <c r="G32" i="9"/>
  <c r="G24" i="9"/>
  <c r="G16" i="9"/>
  <c r="G8" i="9"/>
  <c r="G581" i="9"/>
  <c r="G557" i="9"/>
  <c r="G525" i="9"/>
  <c r="G493" i="9"/>
  <c r="G461" i="9"/>
  <c r="G413" i="9"/>
  <c r="G381" i="9"/>
  <c r="G357" i="9"/>
  <c r="G325" i="9"/>
  <c r="G600" i="9"/>
  <c r="G592" i="9"/>
  <c r="G584" i="9"/>
  <c r="G576" i="9"/>
  <c r="G568" i="9"/>
  <c r="G560" i="9"/>
  <c r="G552" i="9"/>
  <c r="G544" i="9"/>
  <c r="G536" i="9"/>
  <c r="G528" i="9"/>
  <c r="G520" i="9"/>
  <c r="G512" i="9"/>
  <c r="G504" i="9"/>
  <c r="G496" i="9"/>
  <c r="G488" i="9"/>
  <c r="G480" i="9"/>
  <c r="G472" i="9"/>
  <c r="G464" i="9"/>
  <c r="G456" i="9"/>
  <c r="G448" i="9"/>
  <c r="G440" i="9"/>
  <c r="G432" i="9"/>
  <c r="G424" i="9"/>
  <c r="G416" i="9"/>
  <c r="G408" i="9"/>
  <c r="G400" i="9"/>
  <c r="G392" i="9"/>
  <c r="G384" i="9"/>
  <c r="G376" i="9"/>
  <c r="G368" i="9"/>
  <c r="G360" i="9"/>
  <c r="G352" i="9"/>
  <c r="G344" i="9"/>
  <c r="G336" i="9"/>
  <c r="G328" i="9"/>
  <c r="G320" i="9"/>
  <c r="G312" i="9"/>
  <c r="G304" i="9"/>
  <c r="G296" i="9"/>
  <c r="G288" i="9"/>
  <c r="G280" i="9"/>
  <c r="G272" i="9"/>
  <c r="G264" i="9"/>
  <c r="G256" i="9"/>
  <c r="G248" i="9"/>
  <c r="G240" i="9"/>
  <c r="G232" i="9"/>
  <c r="G224" i="9"/>
  <c r="G216" i="9"/>
  <c r="G208" i="9"/>
  <c r="G200" i="9"/>
  <c r="G192" i="9"/>
  <c r="G184" i="9"/>
  <c r="G176" i="9"/>
  <c r="G168" i="9"/>
  <c r="G160" i="9"/>
  <c r="G152" i="9"/>
  <c r="G144" i="9"/>
  <c r="G136" i="9"/>
  <c r="G128" i="9"/>
  <c r="G120" i="9"/>
  <c r="G112" i="9"/>
  <c r="G103" i="9"/>
  <c r="G95" i="9"/>
  <c r="G87" i="9"/>
  <c r="G79" i="9"/>
  <c r="G71" i="9"/>
  <c r="G63" i="9"/>
  <c r="G55" i="9"/>
  <c r="G47" i="9"/>
  <c r="G39" i="9"/>
  <c r="G31" i="9"/>
  <c r="G23" i="9"/>
  <c r="G15" i="9"/>
  <c r="G7" i="9"/>
  <c r="G573" i="9"/>
  <c r="G549" i="9"/>
  <c r="G517" i="9"/>
  <c r="G485" i="9"/>
  <c r="G453" i="9"/>
  <c r="G429" i="9"/>
  <c r="G405" i="9"/>
  <c r="G373" i="9"/>
  <c r="G341" i="9"/>
  <c r="G309" i="9"/>
  <c r="G599" i="9"/>
  <c r="G591" i="9"/>
  <c r="G583" i="9"/>
  <c r="G575" i="9"/>
  <c r="G567" i="9"/>
  <c r="G559" i="9"/>
  <c r="G551" i="9"/>
  <c r="G543" i="9"/>
  <c r="G535" i="9"/>
  <c r="G527" i="9"/>
  <c r="G519" i="9"/>
  <c r="G511" i="9"/>
  <c r="G503" i="9"/>
  <c r="G495" i="9"/>
  <c r="G487" i="9"/>
  <c r="G479" i="9"/>
  <c r="G471" i="9"/>
  <c r="G463" i="9"/>
  <c r="G455" i="9"/>
  <c r="G447" i="9"/>
  <c r="G439" i="9"/>
  <c r="G431" i="9"/>
  <c r="G423" i="9"/>
  <c r="G415" i="9"/>
  <c r="G407" i="9"/>
  <c r="G399" i="9"/>
  <c r="G391" i="9"/>
  <c r="G383" i="9"/>
  <c r="G375" i="9"/>
  <c r="G367" i="9"/>
  <c r="G359" i="9"/>
  <c r="G351" i="9"/>
  <c r="G343" i="9"/>
  <c r="G335" i="9"/>
  <c r="G327" i="9"/>
  <c r="G319" i="9"/>
  <c r="G311" i="9"/>
  <c r="G303" i="9"/>
  <c r="G295" i="9"/>
  <c r="G287" i="9"/>
  <c r="G279" i="9"/>
  <c r="G271" i="9"/>
  <c r="G263" i="9"/>
  <c r="G255" i="9"/>
  <c r="G247" i="9"/>
  <c r="G239" i="9"/>
  <c r="G231" i="9"/>
  <c r="G223" i="9"/>
  <c r="G215" i="9"/>
  <c r="G207" i="9"/>
  <c r="G199" i="9"/>
  <c r="G191" i="9"/>
  <c r="G183" i="9"/>
  <c r="G175" i="9"/>
  <c r="G167" i="9"/>
  <c r="G159" i="9"/>
  <c r="G151" i="9"/>
  <c r="G143" i="9"/>
  <c r="G135" i="9"/>
  <c r="G127" i="9"/>
  <c r="G119" i="9"/>
  <c r="G111" i="9"/>
  <c r="G102" i="9"/>
  <c r="G94" i="9"/>
  <c r="G86" i="9"/>
  <c r="G78" i="9"/>
  <c r="G70" i="9"/>
  <c r="G62" i="9"/>
  <c r="G54" i="9"/>
  <c r="G46" i="9"/>
  <c r="G38" i="9"/>
  <c r="G30" i="9"/>
  <c r="G22" i="9"/>
  <c r="G14" i="9"/>
  <c r="G6" i="9"/>
  <c r="G589" i="9"/>
  <c r="G565" i="9"/>
  <c r="G541" i="9"/>
  <c r="G509" i="9"/>
  <c r="G477" i="9"/>
  <c r="G445" i="9"/>
  <c r="G421" i="9"/>
  <c r="G389" i="9"/>
  <c r="G349" i="9"/>
  <c r="G317" i="9"/>
  <c r="G598" i="9"/>
  <c r="G590" i="9"/>
  <c r="G582" i="9"/>
  <c r="G574" i="9"/>
  <c r="G566" i="9"/>
  <c r="G558" i="9"/>
  <c r="G550" i="9"/>
  <c r="G542" i="9"/>
  <c r="G534" i="9"/>
  <c r="G526" i="9"/>
  <c r="G518" i="9"/>
  <c r="G510" i="9"/>
  <c r="G502" i="9"/>
  <c r="G494" i="9"/>
  <c r="G486" i="9"/>
  <c r="G478" i="9"/>
  <c r="G470" i="9"/>
  <c r="G462" i="9"/>
  <c r="G454" i="9"/>
  <c r="G446" i="9"/>
  <c r="G438" i="9"/>
  <c r="G430" i="9"/>
  <c r="G422" i="9"/>
  <c r="G414" i="9"/>
  <c r="G406" i="9"/>
  <c r="G398" i="9"/>
  <c r="G390" i="9"/>
  <c r="G382" i="9"/>
  <c r="G374" i="9"/>
  <c r="G366" i="9"/>
  <c r="G358" i="9"/>
  <c r="G350" i="9"/>
  <c r="G342" i="9"/>
  <c r="G334" i="9"/>
  <c r="G326" i="9"/>
  <c r="G318" i="9"/>
  <c r="G310" i="9"/>
  <c r="G302" i="9"/>
  <c r="G294" i="9"/>
  <c r="G286" i="9"/>
  <c r="G278" i="9"/>
  <c r="G270" i="9"/>
  <c r="G262" i="9"/>
  <c r="G254" i="9"/>
  <c r="G246" i="9"/>
  <c r="G238" i="9"/>
  <c r="G230" i="9"/>
  <c r="G222" i="9"/>
  <c r="G214" i="9"/>
  <c r="G206" i="9"/>
  <c r="G198" i="9"/>
  <c r="G190" i="9"/>
  <c r="G182" i="9"/>
  <c r="G174" i="9"/>
  <c r="G166" i="9"/>
  <c r="G158" i="9"/>
  <c r="G150" i="9"/>
  <c r="G142" i="9"/>
  <c r="G134" i="9"/>
  <c r="G126" i="9"/>
  <c r="G118" i="9"/>
  <c r="G110" i="9"/>
  <c r="G101" i="9"/>
  <c r="G93" i="9"/>
  <c r="G85" i="9"/>
  <c r="G77" i="9"/>
  <c r="G69" i="9"/>
  <c r="G61" i="9"/>
  <c r="G53" i="9"/>
  <c r="G45" i="9"/>
  <c r="G37" i="9"/>
  <c r="G29" i="9"/>
  <c r="G21" i="9"/>
  <c r="G13" i="9"/>
  <c r="G5" i="9"/>
  <c r="G597" i="9"/>
  <c r="G533" i="9"/>
  <c r="G501" i="9"/>
  <c r="G469" i="9"/>
  <c r="G437" i="9"/>
  <c r="G397" i="9"/>
  <c r="G365" i="9"/>
  <c r="G333" i="9"/>
  <c r="G596" i="9"/>
  <c r="G588" i="9"/>
  <c r="G580" i="9"/>
  <c r="G572" i="9"/>
  <c r="G564" i="9"/>
  <c r="G556" i="9"/>
  <c r="G548" i="9"/>
  <c r="G540" i="9"/>
  <c r="G532" i="9"/>
  <c r="G524" i="9"/>
  <c r="G516" i="9"/>
  <c r="G508" i="9"/>
  <c r="G500" i="9"/>
  <c r="G492" i="9"/>
  <c r="G484" i="9"/>
  <c r="G476" i="9"/>
  <c r="G468" i="9"/>
  <c r="G460" i="9"/>
  <c r="G452" i="9"/>
  <c r="G444" i="9"/>
  <c r="G436" i="9"/>
  <c r="G428" i="9"/>
  <c r="G420" i="9"/>
  <c r="G412" i="9"/>
  <c r="G404" i="9"/>
  <c r="G396" i="9"/>
  <c r="G388" i="9"/>
  <c r="G380" i="9"/>
  <c r="G372" i="9"/>
  <c r="G364" i="9"/>
  <c r="G356" i="9"/>
  <c r="G348" i="9"/>
  <c r="G340" i="9"/>
  <c r="G332" i="9"/>
  <c r="G324" i="9"/>
  <c r="G316" i="9"/>
  <c r="G308" i="9"/>
  <c r="G300" i="9"/>
  <c r="G292" i="9"/>
  <c r="G284" i="9"/>
  <c r="G276" i="9"/>
  <c r="G268" i="9"/>
  <c r="G260" i="9"/>
  <c r="G252" i="9"/>
  <c r="G244" i="9"/>
  <c r="G236" i="9"/>
  <c r="G228" i="9"/>
  <c r="G220" i="9"/>
  <c r="G212" i="9"/>
  <c r="G204" i="9"/>
  <c r="G196" i="9"/>
  <c r="G188" i="9"/>
  <c r="G180" i="9"/>
  <c r="G172" i="9"/>
  <c r="G164" i="9"/>
  <c r="G156" i="9"/>
  <c r="G148" i="9"/>
  <c r="G140" i="9"/>
  <c r="G132" i="9"/>
  <c r="G124" i="9"/>
  <c r="G116" i="9"/>
  <c r="G107" i="9"/>
  <c r="G99" i="9"/>
  <c r="G91" i="9"/>
  <c r="G83" i="9"/>
  <c r="G75" i="9"/>
  <c r="G67" i="9"/>
  <c r="G59" i="9"/>
  <c r="G51" i="9"/>
  <c r="G43" i="9"/>
  <c r="G35" i="9"/>
  <c r="G27" i="9"/>
  <c r="G19" i="9"/>
  <c r="G11" i="9"/>
  <c r="G3" i="9"/>
  <c r="G595" i="9"/>
  <c r="G587" i="9"/>
  <c r="G579" i="9"/>
  <c r="G571" i="9"/>
  <c r="G563" i="9"/>
  <c r="G555" i="9"/>
  <c r="G547" i="9"/>
  <c r="G539" i="9"/>
  <c r="G531" i="9"/>
  <c r="G523" i="9"/>
  <c r="O6" i="1"/>
  <c r="Q6" i="1" s="1"/>
  <c r="P6" i="1" l="1"/>
  <c r="F5" i="9"/>
  <c r="N3" i="1"/>
  <c r="N4" i="1"/>
  <c r="N5" i="1"/>
  <c r="N7" i="1"/>
  <c r="N8" i="1"/>
  <c r="N2" i="1"/>
  <c r="K2" i="1"/>
  <c r="J3" i="1"/>
  <c r="J4" i="1"/>
  <c r="J5" i="1"/>
  <c r="J7" i="1"/>
  <c r="J8" i="1"/>
  <c r="J2" i="1"/>
  <c r="O2" i="1" l="1"/>
  <c r="Q2" i="1" s="1"/>
  <c r="B4" i="9"/>
  <c r="B5" i="9"/>
  <c r="B3" i="9"/>
  <c r="C3" i="9"/>
  <c r="C4" i="9"/>
  <c r="C5" i="9"/>
  <c r="E38" i="9"/>
  <c r="E569" i="9"/>
  <c r="E505" i="9"/>
  <c r="E457" i="9"/>
  <c r="E409" i="9"/>
  <c r="E393" i="9"/>
  <c r="E385" i="9"/>
  <c r="E377" i="9"/>
  <c r="E36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54" i="9"/>
  <c r="E577" i="9"/>
  <c r="E529" i="9"/>
  <c r="E473" i="9"/>
  <c r="E425" i="9"/>
  <c r="E345" i="9"/>
  <c r="E29" i="9"/>
  <c r="E600"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22" i="9"/>
  <c r="E537" i="9"/>
  <c r="E449" i="9"/>
  <c r="E321" i="9"/>
  <c r="E53" i="9"/>
  <c r="E68" i="9"/>
  <c r="E12" i="9"/>
  <c r="E559" i="9"/>
  <c r="E503" i="9"/>
  <c r="E447" i="9"/>
  <c r="E375" i="9"/>
  <c r="E327" i="9"/>
  <c r="E287" i="9"/>
  <c r="E255" i="9"/>
  <c r="E215" i="9"/>
  <c r="E167" i="9"/>
  <c r="E135" i="9"/>
  <c r="E95" i="9"/>
  <c r="E14" i="9"/>
  <c r="E561" i="9"/>
  <c r="E481" i="9"/>
  <c r="E417" i="9"/>
  <c r="E329" i="9"/>
  <c r="E45" i="9"/>
  <c r="E584" i="9"/>
  <c r="E36" i="9"/>
  <c r="E591" i="9"/>
  <c r="E551" i="9"/>
  <c r="E511" i="9"/>
  <c r="E471" i="9"/>
  <c r="E431" i="9"/>
  <c r="E399" i="9"/>
  <c r="E351" i="9"/>
  <c r="E279" i="9"/>
  <c r="E111" i="9"/>
  <c r="B2" i="9"/>
  <c r="E4" i="9"/>
  <c r="E3" i="9"/>
  <c r="E5" i="9"/>
  <c r="E46" i="9"/>
  <c r="E593" i="9"/>
  <c r="E553" i="9"/>
  <c r="E513" i="9"/>
  <c r="E465" i="9"/>
  <c r="E401" i="9"/>
  <c r="E353" i="9"/>
  <c r="E61" i="9"/>
  <c r="E21" i="9"/>
  <c r="E60" i="9"/>
  <c r="E20" i="9"/>
  <c r="E575" i="9"/>
  <c r="E543" i="9"/>
  <c r="E519" i="9"/>
  <c r="E479" i="9"/>
  <c r="E439" i="9"/>
  <c r="E415" i="9"/>
  <c r="E383" i="9"/>
  <c r="E343" i="9"/>
  <c r="E319" i="9"/>
  <c r="E295" i="9"/>
  <c r="E263" i="9"/>
  <c r="E239" i="9"/>
  <c r="E223" i="9"/>
  <c r="E191" i="9"/>
  <c r="E175" i="9"/>
  <c r="E151" i="9"/>
  <c r="E127" i="9"/>
  <c r="E103" i="9"/>
  <c r="E87" i="9"/>
  <c r="E75" i="9"/>
  <c r="E59" i="9"/>
  <c r="E43" i="9"/>
  <c r="E27" i="9"/>
  <c r="E11" i="9"/>
  <c r="E590" i="9"/>
  <c r="E574" i="9"/>
  <c r="E558" i="9"/>
  <c r="E542" i="9"/>
  <c r="E526" i="9"/>
  <c r="E510" i="9"/>
  <c r="E502" i="9"/>
  <c r="E486" i="9"/>
  <c r="E470" i="9"/>
  <c r="E454" i="9"/>
  <c r="E438" i="9"/>
  <c r="E422" i="9"/>
  <c r="E406" i="9"/>
  <c r="E390" i="9"/>
  <c r="E374" i="9"/>
  <c r="E358" i="9"/>
  <c r="E342" i="9"/>
  <c r="E318" i="9"/>
  <c r="E310" i="9"/>
  <c r="E294" i="9"/>
  <c r="E286" i="9"/>
  <c r="E278" i="9"/>
  <c r="E270" i="9"/>
  <c r="E262" i="9"/>
  <c r="E254" i="9"/>
  <c r="E246" i="9"/>
  <c r="E238" i="9"/>
  <c r="E222" i="9"/>
  <c r="E214" i="9"/>
  <c r="E206" i="9"/>
  <c r="E198" i="9"/>
  <c r="E190" i="9"/>
  <c r="E182" i="9"/>
  <c r="E174" i="9"/>
  <c r="E166" i="9"/>
  <c r="E158" i="9"/>
  <c r="E150" i="9"/>
  <c r="E142" i="9"/>
  <c r="E134" i="9"/>
  <c r="E126" i="9"/>
  <c r="E118" i="9"/>
  <c r="E110" i="9"/>
  <c r="E102" i="9"/>
  <c r="E94" i="9"/>
  <c r="E86" i="9"/>
  <c r="E78" i="9"/>
  <c r="E58" i="9"/>
  <c r="E34" i="9"/>
  <c r="E10" i="9"/>
  <c r="E581" i="9"/>
  <c r="E565" i="9"/>
  <c r="E541" i="9"/>
  <c r="E517" i="9"/>
  <c r="E501" i="9"/>
  <c r="E485" i="9"/>
  <c r="E461" i="9"/>
  <c r="E445" i="9"/>
  <c r="E413" i="9"/>
  <c r="E381" i="9"/>
  <c r="E357" i="9"/>
  <c r="E333" i="9"/>
  <c r="E309" i="9"/>
  <c r="E285" i="9"/>
  <c r="E253" i="9"/>
  <c r="E237" i="9"/>
  <c r="E213" i="9"/>
  <c r="E189" i="9"/>
  <c r="E173" i="9"/>
  <c r="E157" i="9"/>
  <c r="E141" i="9"/>
  <c r="E133" i="9"/>
  <c r="E125" i="9"/>
  <c r="E117" i="9"/>
  <c r="E109" i="9"/>
  <c r="E101" i="9"/>
  <c r="E93" i="9"/>
  <c r="E77" i="9"/>
  <c r="E70" i="9"/>
  <c r="E30" i="9"/>
  <c r="E74" i="9"/>
  <c r="E66" i="9"/>
  <c r="E50" i="9"/>
  <c r="E42" i="9"/>
  <c r="E26" i="9"/>
  <c r="E18" i="9"/>
  <c r="E597" i="9"/>
  <c r="E589" i="9"/>
  <c r="E573" i="9"/>
  <c r="E557" i="9"/>
  <c r="E549" i="9"/>
  <c r="E533" i="9"/>
  <c r="E525" i="9"/>
  <c r="E509" i="9"/>
  <c r="E493" i="9"/>
  <c r="E477" i="9"/>
  <c r="E469" i="9"/>
  <c r="E453" i="9"/>
  <c r="E437" i="9"/>
  <c r="E429" i="9"/>
  <c r="E421" i="9"/>
  <c r="E405" i="9"/>
  <c r="E397" i="9"/>
  <c r="E389" i="9"/>
  <c r="E373" i="9"/>
  <c r="E365" i="9"/>
  <c r="E349" i="9"/>
  <c r="E341" i="9"/>
  <c r="E325" i="9"/>
  <c r="E317" i="9"/>
  <c r="E301" i="9"/>
  <c r="E293" i="9"/>
  <c r="E277" i="9"/>
  <c r="E269" i="9"/>
  <c r="E261" i="9"/>
  <c r="E245" i="9"/>
  <c r="E229" i="9"/>
  <c r="E221" i="9"/>
  <c r="E205" i="9"/>
  <c r="E197" i="9"/>
  <c r="E181" i="9"/>
  <c r="E165" i="9"/>
  <c r="E149" i="9"/>
  <c r="E85" i="9"/>
  <c r="E73" i="9"/>
  <c r="E65" i="9"/>
  <c r="E57" i="9"/>
  <c r="E49" i="9"/>
  <c r="E41" i="9"/>
  <c r="E33" i="9"/>
  <c r="E25" i="9"/>
  <c r="E17" i="9"/>
  <c r="E9" i="9"/>
  <c r="E596" i="9"/>
  <c r="E588" i="9"/>
  <c r="E580" i="9"/>
  <c r="E572" i="9"/>
  <c r="E564" i="9"/>
  <c r="E556" i="9"/>
  <c r="E548" i="9"/>
  <c r="E540" i="9"/>
  <c r="E532" i="9"/>
  <c r="E524" i="9"/>
  <c r="E516" i="9"/>
  <c r="E508" i="9"/>
  <c r="E500" i="9"/>
  <c r="E492" i="9"/>
  <c r="E484" i="9"/>
  <c r="E476" i="9"/>
  <c r="E468" i="9"/>
  <c r="E460" i="9"/>
  <c r="E452" i="9"/>
  <c r="E444" i="9"/>
  <c r="E436" i="9"/>
  <c r="E428" i="9"/>
  <c r="E420" i="9"/>
  <c r="E412" i="9"/>
  <c r="E404" i="9"/>
  <c r="E396" i="9"/>
  <c r="E388" i="9"/>
  <c r="E380" i="9"/>
  <c r="E372" i="9"/>
  <c r="E364" i="9"/>
  <c r="E356" i="9"/>
  <c r="E348" i="9"/>
  <c r="E340" i="9"/>
  <c r="E332" i="9"/>
  <c r="E324" i="9"/>
  <c r="E316" i="9"/>
  <c r="E308" i="9"/>
  <c r="E300" i="9"/>
  <c r="E292" i="9"/>
  <c r="E284" i="9"/>
  <c r="E276" i="9"/>
  <c r="E268" i="9"/>
  <c r="E260" i="9"/>
  <c r="E252" i="9"/>
  <c r="E244" i="9"/>
  <c r="E236" i="9"/>
  <c r="E228" i="9"/>
  <c r="E220" i="9"/>
  <c r="E212" i="9"/>
  <c r="E204" i="9"/>
  <c r="E196" i="9"/>
  <c r="E188" i="9"/>
  <c r="E180" i="9"/>
  <c r="E172" i="9"/>
  <c r="E164" i="9"/>
  <c r="E156" i="9"/>
  <c r="E148" i="9"/>
  <c r="E140" i="9"/>
  <c r="E132" i="9"/>
  <c r="E124" i="9"/>
  <c r="E116" i="9"/>
  <c r="E108" i="9"/>
  <c r="E100" i="9"/>
  <c r="E92" i="9"/>
  <c r="E84" i="9"/>
  <c r="E76" i="9"/>
  <c r="E62" i="9"/>
  <c r="E585" i="9"/>
  <c r="E521" i="9"/>
  <c r="E489" i="9"/>
  <c r="E441" i="9"/>
  <c r="E369" i="9"/>
  <c r="E69" i="9"/>
  <c r="E13" i="9"/>
  <c r="E44" i="9"/>
  <c r="E583" i="9"/>
  <c r="E535" i="9"/>
  <c r="E495" i="9"/>
  <c r="E463" i="9"/>
  <c r="E423" i="9"/>
  <c r="E391" i="9"/>
  <c r="E359" i="9"/>
  <c r="E335" i="9"/>
  <c r="E303" i="9"/>
  <c r="E271" i="9"/>
  <c r="E247" i="9"/>
  <c r="E231" i="9"/>
  <c r="E199" i="9"/>
  <c r="E183" i="9"/>
  <c r="E159" i="9"/>
  <c r="E143" i="9"/>
  <c r="E119" i="9"/>
  <c r="E79" i="9"/>
  <c r="E67" i="9"/>
  <c r="E51" i="9"/>
  <c r="E35" i="9"/>
  <c r="E19" i="9"/>
  <c r="E598" i="9"/>
  <c r="E582" i="9"/>
  <c r="E566" i="9"/>
  <c r="E550" i="9"/>
  <c r="E534" i="9"/>
  <c r="E518" i="9"/>
  <c r="E494" i="9"/>
  <c r="E478" i="9"/>
  <c r="E462" i="9"/>
  <c r="E446" i="9"/>
  <c r="E430" i="9"/>
  <c r="E414" i="9"/>
  <c r="E398" i="9"/>
  <c r="E382" i="9"/>
  <c r="E366" i="9"/>
  <c r="E350" i="9"/>
  <c r="E334" i="9"/>
  <c r="E326" i="9"/>
  <c r="E302" i="9"/>
  <c r="E230" i="9"/>
  <c r="E72" i="9"/>
  <c r="E64" i="9"/>
  <c r="E56" i="9"/>
  <c r="E48" i="9"/>
  <c r="E40" i="9"/>
  <c r="E32" i="9"/>
  <c r="E24" i="9"/>
  <c r="E16" i="9"/>
  <c r="E8" i="9"/>
  <c r="E595" i="9"/>
  <c r="E587" i="9"/>
  <c r="E579" i="9"/>
  <c r="E571" i="9"/>
  <c r="E563" i="9"/>
  <c r="E555" i="9"/>
  <c r="E547" i="9"/>
  <c r="E539" i="9"/>
  <c r="E531" i="9"/>
  <c r="E523" i="9"/>
  <c r="E515" i="9"/>
  <c r="E507" i="9"/>
  <c r="E499" i="9"/>
  <c r="E491" i="9"/>
  <c r="E483" i="9"/>
  <c r="E475" i="9"/>
  <c r="E467" i="9"/>
  <c r="E459" i="9"/>
  <c r="E451" i="9"/>
  <c r="E443" i="9"/>
  <c r="E435" i="9"/>
  <c r="E427" i="9"/>
  <c r="E419" i="9"/>
  <c r="E411" i="9"/>
  <c r="E403" i="9"/>
  <c r="E395" i="9"/>
  <c r="E387" i="9"/>
  <c r="E379" i="9"/>
  <c r="E371" i="9"/>
  <c r="E363" i="9"/>
  <c r="E355" i="9"/>
  <c r="E347" i="9"/>
  <c r="E339" i="9"/>
  <c r="E331" i="9"/>
  <c r="E323" i="9"/>
  <c r="E315" i="9"/>
  <c r="E307" i="9"/>
  <c r="E299" i="9"/>
  <c r="E291" i="9"/>
  <c r="E283" i="9"/>
  <c r="E275" i="9"/>
  <c r="E267" i="9"/>
  <c r="E259" i="9"/>
  <c r="E251" i="9"/>
  <c r="E243" i="9"/>
  <c r="E235" i="9"/>
  <c r="E227" i="9"/>
  <c r="E219" i="9"/>
  <c r="E211" i="9"/>
  <c r="E203" i="9"/>
  <c r="E195" i="9"/>
  <c r="E187" i="9"/>
  <c r="E179" i="9"/>
  <c r="E171" i="9"/>
  <c r="E163" i="9"/>
  <c r="E155" i="9"/>
  <c r="E147" i="9"/>
  <c r="E139" i="9"/>
  <c r="E131" i="9"/>
  <c r="E123" i="9"/>
  <c r="E115" i="9"/>
  <c r="E107" i="9"/>
  <c r="E99" i="9"/>
  <c r="E91" i="9"/>
  <c r="E83" i="9"/>
  <c r="E6" i="9"/>
  <c r="E545" i="9"/>
  <c r="E497" i="9"/>
  <c r="E433" i="9"/>
  <c r="E337" i="9"/>
  <c r="E37" i="9"/>
  <c r="E592" i="9"/>
  <c r="E52" i="9"/>
  <c r="E28" i="9"/>
  <c r="E599" i="9"/>
  <c r="E567" i="9"/>
  <c r="E527" i="9"/>
  <c r="E487" i="9"/>
  <c r="E455" i="9"/>
  <c r="E407" i="9"/>
  <c r="E367" i="9"/>
  <c r="E311" i="9"/>
  <c r="E207" i="9"/>
  <c r="E71" i="9"/>
  <c r="E63" i="9"/>
  <c r="E55" i="9"/>
  <c r="E47" i="9"/>
  <c r="E39" i="9"/>
  <c r="E31" i="9"/>
  <c r="E23" i="9"/>
  <c r="E15" i="9"/>
  <c r="E7" i="9"/>
  <c r="E594" i="9"/>
  <c r="E586" i="9"/>
  <c r="E578" i="9"/>
  <c r="E570" i="9"/>
  <c r="E562" i="9"/>
  <c r="E554" i="9"/>
  <c r="E546" i="9"/>
  <c r="E538" i="9"/>
  <c r="E530" i="9"/>
  <c r="E522" i="9"/>
  <c r="E514" i="9"/>
  <c r="E506" i="9"/>
  <c r="E498" i="9"/>
  <c r="E490" i="9"/>
  <c r="E482" i="9"/>
  <c r="E474" i="9"/>
  <c r="E466" i="9"/>
  <c r="E458" i="9"/>
  <c r="E450" i="9"/>
  <c r="E442" i="9"/>
  <c r="E434" i="9"/>
  <c r="E426" i="9"/>
  <c r="E418" i="9"/>
  <c r="E410" i="9"/>
  <c r="E402" i="9"/>
  <c r="E394" i="9"/>
  <c r="E386" i="9"/>
  <c r="E378" i="9"/>
  <c r="E370" i="9"/>
  <c r="E362" i="9"/>
  <c r="E354" i="9"/>
  <c r="E346" i="9"/>
  <c r="E338" i="9"/>
  <c r="E330" i="9"/>
  <c r="E322" i="9"/>
  <c r="E314" i="9"/>
  <c r="E306" i="9"/>
  <c r="E298" i="9"/>
  <c r="E290" i="9"/>
  <c r="E282" i="9"/>
  <c r="E274" i="9"/>
  <c r="E266" i="9"/>
  <c r="E258" i="9"/>
  <c r="E250" i="9"/>
  <c r="E242" i="9"/>
  <c r="E234" i="9"/>
  <c r="E226" i="9"/>
  <c r="E218" i="9"/>
  <c r="E210" i="9"/>
  <c r="E202" i="9"/>
  <c r="E194" i="9"/>
  <c r="E186" i="9"/>
  <c r="E178" i="9"/>
  <c r="E170" i="9"/>
  <c r="E162" i="9"/>
  <c r="E154" i="9"/>
  <c r="E146" i="9"/>
  <c r="E138" i="9"/>
  <c r="E130" i="9"/>
  <c r="E122" i="9"/>
  <c r="E114" i="9"/>
  <c r="E106" i="9"/>
  <c r="E98" i="9"/>
  <c r="E90" i="9"/>
  <c r="E82" i="9"/>
  <c r="C2" i="9" l="1"/>
  <c r="E2" i="9"/>
  <c r="B3" i="8"/>
  <c r="I3" i="1"/>
  <c r="I4" i="1"/>
  <c r="I5" i="1"/>
  <c r="I7" i="1"/>
  <c r="I8" i="1"/>
  <c r="K3" i="1"/>
  <c r="O3" i="1" s="1"/>
  <c r="K4" i="1"/>
  <c r="K5" i="1"/>
  <c r="K7" i="1"/>
  <c r="O7" i="1" s="1"/>
  <c r="K8" i="1"/>
  <c r="I2" i="1"/>
  <c r="O8" i="1" l="1"/>
  <c r="Q8" i="1" s="1"/>
  <c r="O5" i="1"/>
  <c r="Q5" i="1" s="1"/>
  <c r="O4" i="1"/>
  <c r="D90" i="9" a="1"/>
  <c r="D90" i="9" s="1"/>
  <c r="Q3" i="1"/>
  <c r="F2" i="9" s="1"/>
  <c r="D5" i="9" a="1"/>
  <c r="D5" i="9" s="1"/>
  <c r="Q7" i="1"/>
  <c r="D80" i="9" a="1"/>
  <c r="D80" i="9" s="1"/>
  <c r="D501" i="9" a="1"/>
  <c r="D501" i="9" s="1"/>
  <c r="D205" i="9" a="1"/>
  <c r="D205" i="9" s="1"/>
  <c r="D204" i="9" a="1"/>
  <c r="D204" i="9" s="1"/>
  <c r="D334" i="9" a="1"/>
  <c r="D334" i="9" s="1"/>
  <c r="D187" i="9" a="1"/>
  <c r="D187" i="9" s="1"/>
  <c r="D410" i="9" a="1"/>
  <c r="D410" i="9" s="1"/>
  <c r="D81" i="9" a="1"/>
  <c r="D81" i="9" s="1"/>
  <c r="D136" i="9" a="1"/>
  <c r="D136" i="9" s="1"/>
  <c r="D383" i="9" a="1"/>
  <c r="D383" i="9" s="1"/>
  <c r="D58" i="9" a="1"/>
  <c r="D58" i="9" s="1"/>
  <c r="D293" i="9" a="1"/>
  <c r="D293" i="9" s="1"/>
  <c r="D260" i="9" a="1"/>
  <c r="D260" i="9" s="1"/>
  <c r="D446" i="9" a="1"/>
  <c r="D446" i="9" s="1"/>
  <c r="D243" i="9" a="1"/>
  <c r="D243" i="9" s="1"/>
  <c r="D466" i="9" a="1"/>
  <c r="D466" i="9" s="1"/>
  <c r="D265" i="9" a="1"/>
  <c r="D265" i="9" s="1"/>
  <c r="D320" i="9" a="1"/>
  <c r="D320" i="9" s="1"/>
  <c r="D279" i="9" a="1"/>
  <c r="D279" i="9" s="1"/>
  <c r="D262" i="9" a="1"/>
  <c r="D262" i="9" s="1"/>
  <c r="D573" i="9" a="1"/>
  <c r="D573" i="9" s="1"/>
  <c r="D444" i="9" a="1"/>
  <c r="D444" i="9" s="1"/>
  <c r="D303" i="9" a="1"/>
  <c r="D303" i="9" s="1"/>
  <c r="D427" i="9" a="1"/>
  <c r="D427" i="9" s="1"/>
  <c r="D55" i="9" a="1"/>
  <c r="D55" i="9" s="1"/>
  <c r="D138" i="9" a="1"/>
  <c r="D138" i="9" s="1"/>
  <c r="D504" i="9" a="1"/>
  <c r="D504" i="9" s="1"/>
  <c r="D375" i="9" a="1"/>
  <c r="D375" i="9" s="1"/>
  <c r="D590" i="9" a="1"/>
  <c r="D590" i="9" s="1"/>
  <c r="D237" i="9" a="1"/>
  <c r="D237" i="9" s="1"/>
  <c r="D33" i="9" a="1"/>
  <c r="D33" i="9" s="1"/>
  <c r="D116" i="9" a="1"/>
  <c r="D116" i="9" s="1"/>
  <c r="D16" i="9" a="1"/>
  <c r="D16" i="9" s="1"/>
  <c r="D99" i="9" a="1"/>
  <c r="D99" i="9" s="1"/>
  <c r="D569" i="9" a="1"/>
  <c r="D569" i="9" s="1"/>
  <c r="D432" i="9" a="1"/>
  <c r="D432" i="9" s="1"/>
  <c r="D561" i="9" a="1"/>
  <c r="D561" i="9" s="1"/>
  <c r="D574" i="9" a="1"/>
  <c r="D574" i="9" s="1"/>
  <c r="D213" i="9" a="1"/>
  <c r="D213" i="9" s="1"/>
  <c r="D25" i="9" a="1"/>
  <c r="D25" i="9" s="1"/>
  <c r="D108" i="9" a="1"/>
  <c r="D108" i="9" s="1"/>
  <c r="D8" i="9" a="1"/>
  <c r="D8" i="9" s="1"/>
  <c r="D91" i="9" a="1"/>
  <c r="D91" i="9" s="1"/>
  <c r="D314" i="9" a="1"/>
  <c r="D314" i="9" s="1"/>
  <c r="D305" i="9" a="1"/>
  <c r="D305" i="9" s="1"/>
  <c r="D360" i="9" a="1"/>
  <c r="D360" i="9" s="1"/>
  <c r="D511" i="9" a="1"/>
  <c r="D511" i="9" s="1"/>
  <c r="D238" i="9" a="1"/>
  <c r="D238" i="9" s="1"/>
  <c r="D533" i="9" a="1"/>
  <c r="D533" i="9" s="1"/>
  <c r="D420" i="9" a="1"/>
  <c r="D420" i="9" s="1"/>
  <c r="D231" i="9" a="1"/>
  <c r="D231" i="9" s="1"/>
  <c r="D403" i="9" a="1"/>
  <c r="D403" i="9" s="1"/>
  <c r="D31" i="9" a="1"/>
  <c r="D31" i="9" s="1"/>
  <c r="D114" i="9" a="1"/>
  <c r="D114" i="9" s="1"/>
  <c r="D105" i="9" a="1"/>
  <c r="D105" i="9" s="1"/>
  <c r="D160" i="9" a="1"/>
  <c r="D160" i="9" s="1"/>
  <c r="D239" i="9" a="1"/>
  <c r="D239" i="9" s="1"/>
  <c r="D541" i="9" a="1"/>
  <c r="D541" i="9" s="1"/>
  <c r="D229" i="9" a="1"/>
  <c r="D229" i="9" s="1"/>
  <c r="D220" i="9" a="1"/>
  <c r="D220" i="9" s="1"/>
  <c r="D366" i="9" a="1"/>
  <c r="D366" i="9" s="1"/>
  <c r="D203" i="9" a="1"/>
  <c r="D203" i="9" s="1"/>
  <c r="D426" i="9" a="1"/>
  <c r="D426" i="9" s="1"/>
  <c r="D345" i="9" a="1"/>
  <c r="D345" i="9" s="1"/>
  <c r="D88" i="9" a="1"/>
  <c r="D88" i="9" s="1"/>
  <c r="D59" i="9" a="1"/>
  <c r="D59" i="9" s="1"/>
  <c r="D333" i="9" a="1"/>
  <c r="D333" i="9" s="1"/>
  <c r="D65" i="9" a="1"/>
  <c r="D65" i="9" s="1"/>
  <c r="D148" i="9" a="1"/>
  <c r="D148" i="9" s="1"/>
  <c r="D48" i="9" a="1"/>
  <c r="D48" i="9" s="1"/>
  <c r="D131" i="9" a="1"/>
  <c r="D131" i="9" s="1"/>
  <c r="D354" i="9" a="1"/>
  <c r="D354" i="9" s="1"/>
  <c r="D29" i="9" a="1"/>
  <c r="D29" i="9" s="1"/>
  <c r="D528" i="9" a="1"/>
  <c r="D528" i="9" s="1"/>
  <c r="D309" i="9" a="1"/>
  <c r="D309" i="9" s="1"/>
  <c r="D57" i="9" a="1"/>
  <c r="D57" i="9" s="1"/>
  <c r="D140" i="9" a="1"/>
  <c r="D140" i="9" s="1"/>
  <c r="D40" i="9" a="1"/>
  <c r="D40" i="9" s="1"/>
  <c r="D123" i="9" a="1"/>
  <c r="D123" i="9" s="1"/>
  <c r="D282" i="9" a="1"/>
  <c r="D282" i="9" s="1"/>
  <c r="D600" i="9" a="1"/>
  <c r="D600" i="9" s="1"/>
  <c r="D22" i="9" a="1"/>
  <c r="D22" i="9" s="1"/>
  <c r="D175" i="9" a="1"/>
  <c r="D175" i="9" s="1"/>
  <c r="D485" i="9" a="1"/>
  <c r="D485" i="9" s="1"/>
  <c r="D197" i="9" a="1"/>
  <c r="D197" i="9" s="1"/>
  <c r="D196" i="9" a="1"/>
  <c r="D196" i="9" s="1"/>
  <c r="D326" i="9" a="1"/>
  <c r="D326" i="9" s="1"/>
  <c r="D179" i="9" a="1"/>
  <c r="D179" i="9" s="1"/>
  <c r="D402" i="9" a="1"/>
  <c r="D402" i="9" s="1"/>
  <c r="D201" i="9" a="1"/>
  <c r="D201" i="9" s="1"/>
  <c r="D256" i="9" a="1"/>
  <c r="D256" i="9" s="1"/>
  <c r="D553" i="9" a="1"/>
  <c r="D553" i="9" s="1"/>
  <c r="D190" i="9" a="1"/>
  <c r="D190" i="9" s="1"/>
  <c r="D469" i="9" a="1"/>
  <c r="D469" i="9" s="1"/>
  <c r="D380" i="9" a="1"/>
  <c r="D380" i="9" s="1"/>
  <c r="D119" i="9" a="1"/>
  <c r="D119" i="9" s="1"/>
  <c r="D363" i="9" a="1"/>
  <c r="D363" i="9" s="1"/>
  <c r="D586" i="9" a="1"/>
  <c r="D586" i="9" s="1"/>
  <c r="D38" i="9" a="1"/>
  <c r="D38" i="9" s="1"/>
  <c r="D440" i="9" a="1"/>
  <c r="D440" i="9" s="1"/>
  <c r="D14" i="9" a="1"/>
  <c r="D14" i="9" s="1"/>
  <c r="D470" i="9" a="1"/>
  <c r="D470" i="9" s="1"/>
  <c r="D117" i="9" a="1"/>
  <c r="D117" i="9" s="1"/>
  <c r="D564" i="9" a="1"/>
  <c r="D564" i="9" s="1"/>
  <c r="D521" i="9" a="1"/>
  <c r="D521" i="9" s="1"/>
  <c r="D547" i="9" a="1"/>
  <c r="D547" i="9" s="1"/>
  <c r="D37" i="9" a="1"/>
  <c r="D37" i="9" s="1"/>
  <c r="D313" i="9" a="1"/>
  <c r="D313" i="9" s="1"/>
  <c r="D368" i="9" a="1"/>
  <c r="D368" i="9" s="1"/>
  <c r="D551" i="9" a="1"/>
  <c r="D551" i="9" s="1"/>
  <c r="D454" i="9" a="1"/>
  <c r="D454" i="9" s="1"/>
  <c r="D109" i="9" a="1"/>
  <c r="D109" i="9" s="1"/>
  <c r="D556" i="9" a="1"/>
  <c r="D556" i="9" s="1"/>
  <c r="D489" i="9" a="1"/>
  <c r="D489" i="9" s="1"/>
  <c r="D539" i="9" a="1"/>
  <c r="D539" i="9" s="1"/>
  <c r="D592" i="9" a="1"/>
  <c r="D592" i="9" s="1"/>
  <c r="D250" i="9" a="1"/>
  <c r="D250" i="9" s="1"/>
  <c r="D241" i="9" a="1"/>
  <c r="D241" i="9" s="1"/>
  <c r="D296" i="9" a="1"/>
  <c r="D296" i="9" s="1"/>
  <c r="D401" i="9" a="1"/>
  <c r="D401" i="9" s="1"/>
  <c r="D166" i="9" a="1"/>
  <c r="D166" i="9" s="1"/>
  <c r="D429" i="9" a="1"/>
  <c r="D429" i="9" s="1"/>
  <c r="D356" i="9" a="1"/>
  <c r="D356" i="9" s="1"/>
  <c r="D51" i="9" a="1"/>
  <c r="D51" i="9" s="1"/>
  <c r="D339" i="9" a="1"/>
  <c r="D339" i="9" s="1"/>
  <c r="D562" i="9" a="1"/>
  <c r="D562" i="9" s="1"/>
  <c r="D362" i="9" a="1"/>
  <c r="D362" i="9" s="1"/>
  <c r="D425" i="9" a="1"/>
  <c r="D425" i="9" s="1"/>
  <c r="D96" i="9" a="1"/>
  <c r="D96" i="9" s="1"/>
  <c r="D75" i="9" a="1"/>
  <c r="D75" i="9" s="1"/>
  <c r="D357" i="9" a="1"/>
  <c r="D357" i="9" s="1"/>
  <c r="D73" i="9" a="1"/>
  <c r="D73" i="9" s="1"/>
  <c r="D156" i="9" a="1"/>
  <c r="D156" i="9" s="1"/>
  <c r="D56" i="9" a="1"/>
  <c r="D56" i="9" s="1"/>
  <c r="D139" i="9" a="1"/>
  <c r="D139" i="9" s="1"/>
  <c r="D234" i="9" a="1"/>
  <c r="D234" i="9" s="1"/>
  <c r="D536" i="9" a="1"/>
  <c r="D536" i="9" s="1"/>
  <c r="D12" i="9" a="1"/>
  <c r="D12" i="9" s="1"/>
  <c r="D526" i="9" a="1"/>
  <c r="D526" i="9" s="1"/>
  <c r="D157" i="9" a="1"/>
  <c r="D157" i="9" s="1"/>
  <c r="D596" i="9" a="1"/>
  <c r="D596" i="9" s="1"/>
  <c r="D84" i="9" a="1"/>
  <c r="D84" i="9" s="1"/>
  <c r="D579" i="9" a="1"/>
  <c r="D579" i="9" s="1"/>
  <c r="D545" i="9" a="1"/>
  <c r="D545" i="9" s="1"/>
  <c r="D290" i="9" a="1"/>
  <c r="D290" i="9" s="1"/>
  <c r="D191" i="9" a="1"/>
  <c r="D191" i="9" s="1"/>
  <c r="D559" i="9" a="1"/>
  <c r="D559" i="9" s="1"/>
  <c r="D3" i="9" a="1"/>
  <c r="D3" i="9" s="1"/>
  <c r="D464" i="9" a="1"/>
  <c r="D464" i="9" s="1"/>
  <c r="D167" i="9" a="1"/>
  <c r="D167" i="9" s="1"/>
  <c r="D510" i="9" a="1"/>
  <c r="D510" i="9" s="1"/>
  <c r="D141" i="9" a="1"/>
  <c r="D141" i="9" s="1"/>
  <c r="D588" i="9" a="1"/>
  <c r="D588" i="9" s="1"/>
  <c r="D76" i="9" a="1"/>
  <c r="D76" i="9" s="1"/>
  <c r="D571" i="9" a="1"/>
  <c r="D571" i="9" s="1"/>
  <c r="D497" i="9" a="1"/>
  <c r="D497" i="9" s="1"/>
  <c r="D154" i="9" a="1"/>
  <c r="D154" i="9" s="1"/>
  <c r="D520" i="9" a="1"/>
  <c r="D520" i="9" s="1"/>
  <c r="D503" i="9" a="1"/>
  <c r="D503" i="9" s="1"/>
  <c r="D27" i="9" a="1"/>
  <c r="D27" i="9" s="1"/>
  <c r="D285" i="9" a="1"/>
  <c r="D285" i="9" s="1"/>
  <c r="D49" i="9" a="1"/>
  <c r="D49" i="9" s="1"/>
  <c r="D132" i="9" a="1"/>
  <c r="D132" i="9" s="1"/>
  <c r="D32" i="9" a="1"/>
  <c r="D32" i="9" s="1"/>
  <c r="D115" i="9" a="1"/>
  <c r="D115" i="9" s="1"/>
  <c r="D338" i="9" a="1"/>
  <c r="D338" i="9" s="1"/>
  <c r="D137" i="9" a="1"/>
  <c r="D137" i="9" s="1"/>
  <c r="D192" i="9" a="1"/>
  <c r="D192" i="9" s="1"/>
  <c r="D20" i="9" a="1"/>
  <c r="D20" i="9" s="1"/>
  <c r="D126" i="9" a="1"/>
  <c r="D126" i="9" s="1"/>
  <c r="D373" i="9" a="1"/>
  <c r="D373" i="9" s="1"/>
  <c r="D316" i="9" a="1"/>
  <c r="D316" i="9" s="1"/>
  <c r="D566" i="9" a="1"/>
  <c r="D566" i="9" s="1"/>
  <c r="D299" i="9" a="1"/>
  <c r="D299" i="9" s="1"/>
  <c r="D522" i="9" a="1"/>
  <c r="D522" i="9" s="1"/>
  <c r="D361" i="9" a="1"/>
  <c r="D361" i="9" s="1"/>
  <c r="D376" i="9" a="1"/>
  <c r="D376" i="9" s="1"/>
  <c r="D591" i="9" a="1"/>
  <c r="D591" i="9" s="1"/>
  <c r="D342" i="9" a="1"/>
  <c r="D342" i="9" s="1"/>
  <c r="D66" i="9" a="1"/>
  <c r="D66" i="9" s="1"/>
  <c r="D500" i="9" a="1"/>
  <c r="D500" i="9" s="1"/>
  <c r="D535" i="9" a="1"/>
  <c r="D535" i="9" s="1"/>
  <c r="D483" i="9" a="1"/>
  <c r="D483" i="9" s="1"/>
  <c r="D455" i="9" a="1"/>
  <c r="D455" i="9" s="1"/>
  <c r="D249" i="9" a="1"/>
  <c r="D249" i="9" s="1"/>
  <c r="D304" i="9" a="1"/>
  <c r="D304" i="9" s="1"/>
  <c r="D318" i="9" a="1"/>
  <c r="D318" i="9" s="1"/>
  <c r="D50" i="9" a="1"/>
  <c r="D50" i="9" s="1"/>
  <c r="D492" i="9" a="1"/>
  <c r="D492" i="9" s="1"/>
  <c r="D495" i="9" a="1"/>
  <c r="D495" i="9" s="1"/>
  <c r="D475" i="9" a="1"/>
  <c r="D475" i="9" s="1"/>
  <c r="D407" i="9" a="1"/>
  <c r="D407" i="9" s="1"/>
  <c r="D186" i="9" a="1"/>
  <c r="D186" i="9" s="1"/>
  <c r="D177" i="9" a="1"/>
  <c r="D177" i="9" s="1"/>
  <c r="D232" i="9" a="1"/>
  <c r="D232" i="9" s="1"/>
  <c r="D519" i="9" a="1"/>
  <c r="D519" i="9" s="1"/>
  <c r="D102" i="9" a="1"/>
  <c r="D102" i="9" s="1"/>
  <c r="D341" i="9" a="1"/>
  <c r="D341" i="9" s="1"/>
  <c r="D292" i="9" a="1"/>
  <c r="D292" i="9" s="1"/>
  <c r="D518" i="9" a="1"/>
  <c r="D518" i="9" s="1"/>
  <c r="D275" i="9" a="1"/>
  <c r="D275" i="9" s="1"/>
  <c r="D498" i="9" a="1"/>
  <c r="D498" i="9" s="1"/>
  <c r="D170" i="9" a="1"/>
  <c r="D170" i="9" s="1"/>
  <c r="D544" i="9" a="1"/>
  <c r="D544" i="9" s="1"/>
  <c r="D68" i="9" a="1"/>
  <c r="D68" i="9" s="1"/>
  <c r="D542" i="9" a="1"/>
  <c r="D542" i="9" s="1"/>
  <c r="D173" i="9" a="1"/>
  <c r="D173" i="9" s="1"/>
  <c r="D9" i="9" a="1"/>
  <c r="D9" i="9" s="1"/>
  <c r="D92" i="9" a="1"/>
  <c r="D92" i="9" s="1"/>
  <c r="D587" i="9" a="1"/>
  <c r="D587" i="9" s="1"/>
  <c r="D6" i="9" a="1"/>
  <c r="D6" i="9" s="1"/>
  <c r="D82" i="9" a="1"/>
  <c r="D82" i="9" s="1"/>
  <c r="D472" i="9" a="1"/>
  <c r="D472" i="9" s="1"/>
  <c r="D215" i="9" a="1"/>
  <c r="D215" i="9" s="1"/>
  <c r="D406" i="9" a="1"/>
  <c r="D406" i="9" s="1"/>
  <c r="D77" i="9" a="1"/>
  <c r="D77" i="9" s="1"/>
  <c r="D532" i="9" a="1"/>
  <c r="D532" i="9" s="1"/>
  <c r="D69" i="9" a="1"/>
  <c r="D69" i="9" s="1"/>
  <c r="D515" i="9" a="1"/>
  <c r="D515" i="9" s="1"/>
  <c r="D599" i="9" a="1"/>
  <c r="D599" i="9" s="1"/>
  <c r="D226" i="9" a="1"/>
  <c r="D226" i="9" s="1"/>
  <c r="D2" i="9" a="1"/>
  <c r="D2" i="9" s="1"/>
  <c r="D4" i="9" a="1"/>
  <c r="D4" i="9" s="1"/>
  <c r="D43" i="9" a="1"/>
  <c r="D43" i="9" s="1"/>
  <c r="D393" i="9" a="1"/>
  <c r="D393" i="9" s="1"/>
  <c r="D400" i="9" a="1"/>
  <c r="D400" i="9" s="1"/>
  <c r="D45" i="9" a="1"/>
  <c r="D45" i="9" s="1"/>
  <c r="D390" i="9" a="1"/>
  <c r="D390" i="9" s="1"/>
  <c r="D70" i="9" a="1"/>
  <c r="D70" i="9" s="1"/>
  <c r="D524" i="9" a="1"/>
  <c r="D524" i="9" s="1"/>
  <c r="D13" i="9" a="1"/>
  <c r="D13" i="9" s="1"/>
  <c r="D507" i="9" a="1"/>
  <c r="D507" i="9" s="1"/>
  <c r="D567" i="9" a="1"/>
  <c r="D567" i="9" s="1"/>
  <c r="D386" i="9" a="1"/>
  <c r="D386" i="9" s="1"/>
  <c r="D456" i="9" a="1"/>
  <c r="D456" i="9" s="1"/>
  <c r="D135" i="9" a="1"/>
  <c r="D135" i="9" s="1"/>
  <c r="D502" i="9" a="1"/>
  <c r="D502" i="9" s="1"/>
  <c r="D133" i="9" a="1"/>
  <c r="D133" i="9" s="1"/>
  <c r="D580" i="9" a="1"/>
  <c r="D580" i="9" s="1"/>
  <c r="D62" i="9" a="1"/>
  <c r="D62" i="9" s="1"/>
  <c r="D563" i="9" a="1"/>
  <c r="D563" i="9" s="1"/>
  <c r="D433" i="9" a="1"/>
  <c r="D433" i="9" s="1"/>
  <c r="D274" i="9" a="1"/>
  <c r="D274" i="9" s="1"/>
  <c r="D54" i="9" a="1"/>
  <c r="D54" i="9" s="1"/>
  <c r="D128" i="9" a="1"/>
  <c r="D128" i="9" s="1"/>
  <c r="D343" i="9" a="1"/>
  <c r="D343" i="9" s="1"/>
  <c r="D34" i="9" a="1"/>
  <c r="D34" i="9" s="1"/>
  <c r="D277" i="9" a="1"/>
  <c r="D277" i="9" s="1"/>
  <c r="D252" i="9" a="1"/>
  <c r="D252" i="9" s="1"/>
  <c r="D430" i="9" a="1"/>
  <c r="D430" i="9" s="1"/>
  <c r="D235" i="9" a="1"/>
  <c r="D235" i="9" s="1"/>
  <c r="D458" i="9" a="1"/>
  <c r="D458" i="9" s="1"/>
  <c r="D257" i="9" a="1"/>
  <c r="D257" i="9" s="1"/>
  <c r="D312" i="9" a="1"/>
  <c r="D312" i="9" s="1"/>
  <c r="D111" i="9" a="1"/>
  <c r="D111" i="9" s="1"/>
  <c r="D254" i="9" a="1"/>
  <c r="D254" i="9" s="1"/>
  <c r="D557" i="9" a="1"/>
  <c r="D557" i="9" s="1"/>
  <c r="D436" i="9" a="1"/>
  <c r="D436" i="9" s="1"/>
  <c r="D271" i="9" a="1"/>
  <c r="D271" i="9" s="1"/>
  <c r="D419" i="9" a="1"/>
  <c r="D419" i="9" s="1"/>
  <c r="D47" i="9" a="1"/>
  <c r="D47" i="9" s="1"/>
  <c r="D185" i="9" a="1"/>
  <c r="D185" i="9" s="1"/>
  <c r="D240" i="9" a="1"/>
  <c r="D240" i="9" s="1"/>
  <c r="D246" i="9" a="1"/>
  <c r="D246" i="9" s="1"/>
  <c r="D549" i="9" a="1"/>
  <c r="D549" i="9" s="1"/>
  <c r="D428" i="9" a="1"/>
  <c r="D428" i="9" s="1"/>
  <c r="D247" i="9" a="1"/>
  <c r="D247" i="9" s="1"/>
  <c r="D411" i="9" a="1"/>
  <c r="D411" i="9" s="1"/>
  <c r="D39" i="9" a="1"/>
  <c r="D39" i="9" s="1"/>
  <c r="D122" i="9" a="1"/>
  <c r="D122" i="9" s="1"/>
  <c r="D113" i="9" a="1"/>
  <c r="D113" i="9" s="1"/>
  <c r="D168" i="9" a="1"/>
  <c r="D168" i="9" s="1"/>
  <c r="D263" i="9" a="1"/>
  <c r="D263" i="9" s="1"/>
  <c r="D565" i="9" a="1"/>
  <c r="D565" i="9" s="1"/>
  <c r="D245" i="9" a="1"/>
  <c r="D245" i="9" s="1"/>
  <c r="D228" i="9" a="1"/>
  <c r="D228" i="9" s="1"/>
  <c r="D382" i="9" a="1"/>
  <c r="D382" i="9" s="1"/>
  <c r="D211" i="9" a="1"/>
  <c r="D211" i="9" s="1"/>
  <c r="D434" i="9" a="1"/>
  <c r="D434" i="9" s="1"/>
  <c r="D322" i="9" a="1"/>
  <c r="D322" i="9" s="1"/>
  <c r="D480" i="9" a="1"/>
  <c r="D480" i="9" s="1"/>
  <c r="D255" i="9" a="1"/>
  <c r="D255" i="9" s="1"/>
  <c r="D422" i="9" a="1"/>
  <c r="D422" i="9" s="1"/>
  <c r="D93" i="9" a="1"/>
  <c r="D93" i="9" s="1"/>
  <c r="D540" i="9" a="1"/>
  <c r="D540" i="9" s="1"/>
  <c r="D369" i="9" a="1"/>
  <c r="D369" i="9" s="1"/>
  <c r="D523" i="9" a="1"/>
  <c r="D523" i="9" s="1"/>
  <c r="D28" i="9" a="1"/>
  <c r="D28" i="9" s="1"/>
  <c r="D409" i="9" a="1"/>
  <c r="D409" i="9" s="1"/>
  <c r="D408" i="9" a="1"/>
  <c r="D408" i="9" s="1"/>
  <c r="D329" i="9" a="1"/>
  <c r="D329" i="9" s="1"/>
  <c r="D286" i="9" a="1"/>
  <c r="D286" i="9" s="1"/>
  <c r="D18" i="9" a="1"/>
  <c r="D18" i="9" s="1"/>
  <c r="D468" i="9" a="1"/>
  <c r="D468" i="9" s="1"/>
  <c r="D391" i="9" a="1"/>
  <c r="D391" i="9" s="1"/>
  <c r="D451" i="9" a="1"/>
  <c r="D451" i="9" s="1"/>
  <c r="D207" i="9" a="1"/>
  <c r="D207" i="9" s="1"/>
  <c r="D162" i="9" a="1"/>
  <c r="D162" i="9" s="1"/>
  <c r="D336" i="9" a="1"/>
  <c r="D336" i="9" s="1"/>
  <c r="D399" i="9" a="1"/>
  <c r="D399" i="9" s="1"/>
  <c r="D278" i="9" a="1"/>
  <c r="D278" i="9" s="1"/>
  <c r="D597" i="9" a="1"/>
  <c r="D597" i="9" s="1"/>
  <c r="D460" i="9" a="1"/>
  <c r="D460" i="9" s="1"/>
  <c r="D359" i="9" a="1"/>
  <c r="D359" i="9" s="1"/>
  <c r="D443" i="9" a="1"/>
  <c r="D443" i="9" s="1"/>
  <c r="D71" i="9" a="1"/>
  <c r="D71" i="9" s="1"/>
  <c r="D385" i="9" a="1"/>
  <c r="D385" i="9" s="1"/>
  <c r="D392" i="9" a="1"/>
  <c r="D392" i="9" s="1"/>
  <c r="D584" i="9" a="1"/>
  <c r="D584" i="9" s="1"/>
  <c r="D374" i="9" a="1"/>
  <c r="D374" i="9" s="1"/>
  <c r="D30" i="9" a="1"/>
  <c r="D30" i="9" s="1"/>
  <c r="D516" i="9" a="1"/>
  <c r="D516" i="9" s="1"/>
  <c r="D44" i="9" a="1"/>
  <c r="D44" i="9" s="1"/>
  <c r="D499" i="9" a="1"/>
  <c r="D499" i="9" s="1"/>
  <c r="D527" i="9" a="1"/>
  <c r="D527" i="9" s="1"/>
  <c r="D210" i="9" a="1"/>
  <c r="D210" i="9" s="1"/>
  <c r="D576" i="9" a="1"/>
  <c r="D576" i="9" s="1"/>
  <c r="D537" i="9" a="1"/>
  <c r="D537" i="9" s="1"/>
  <c r="D151" i="9" a="1"/>
  <c r="D151" i="9" s="1"/>
  <c r="D461" i="9" a="1"/>
  <c r="D461" i="9" s="1"/>
  <c r="D181" i="9" a="1"/>
  <c r="D181" i="9" s="1"/>
  <c r="D188" i="9" a="1"/>
  <c r="D188" i="9" s="1"/>
  <c r="D302" i="9" a="1"/>
  <c r="D302" i="9" s="1"/>
  <c r="D171" i="9" a="1"/>
  <c r="D171" i="9" s="1"/>
  <c r="D394" i="9" a="1"/>
  <c r="D394" i="9" s="1"/>
  <c r="D193" i="9" a="1"/>
  <c r="D193" i="9" s="1"/>
  <c r="D248" i="9" a="1"/>
  <c r="D248" i="9" s="1"/>
  <c r="D513" i="9" a="1"/>
  <c r="D513" i="9" s="1"/>
  <c r="D182" i="9" a="1"/>
  <c r="D182" i="9" s="1"/>
  <c r="D453" i="9" a="1"/>
  <c r="D453" i="9" s="1"/>
  <c r="D372" i="9" a="1"/>
  <c r="D372" i="9" s="1"/>
  <c r="D79" i="9" a="1"/>
  <c r="D79" i="9" s="1"/>
  <c r="D355" i="9" a="1"/>
  <c r="D355" i="9" s="1"/>
  <c r="D578" i="9" a="1"/>
  <c r="D578" i="9" s="1"/>
  <c r="D121" i="9" a="1"/>
  <c r="D121" i="9" s="1"/>
  <c r="D176" i="9" a="1"/>
  <c r="D176" i="9" s="1"/>
  <c r="D465" i="9" a="1"/>
  <c r="D465" i="9" s="1"/>
  <c r="D174" i="9" a="1"/>
  <c r="D174" i="9" s="1"/>
  <c r="D437" i="9" a="1"/>
  <c r="D437" i="9" s="1"/>
  <c r="D364" i="9" a="1"/>
  <c r="D364" i="9" s="1"/>
  <c r="D67" i="9" a="1"/>
  <c r="D67" i="9" s="1"/>
  <c r="D347" i="9" a="1"/>
  <c r="D347" i="9" s="1"/>
  <c r="D570" i="9" a="1"/>
  <c r="D570" i="9" s="1"/>
  <c r="D298" i="9" a="1"/>
  <c r="D298" i="9" s="1"/>
  <c r="D473" i="9" a="1"/>
  <c r="D473" i="9" s="1"/>
  <c r="D104" i="9" a="1"/>
  <c r="D104" i="9" s="1"/>
  <c r="D87" i="9" a="1"/>
  <c r="D87" i="9" s="1"/>
  <c r="D381" i="9" a="1"/>
  <c r="D381" i="9" s="1"/>
  <c r="D85" i="9" a="1"/>
  <c r="D85" i="9" s="1"/>
  <c r="D164" i="9" a="1"/>
  <c r="D164" i="9" s="1"/>
  <c r="D64" i="9" a="1"/>
  <c r="D64" i="9" s="1"/>
  <c r="D147" i="9" a="1"/>
  <c r="D147" i="9" s="1"/>
  <c r="D370" i="9" a="1"/>
  <c r="D370" i="9" s="1"/>
  <c r="D457" i="9" a="1"/>
  <c r="D457" i="9" s="1"/>
  <c r="D416" i="9" a="1"/>
  <c r="D416" i="9" s="1"/>
  <c r="D417" i="9" a="1"/>
  <c r="D417" i="9" s="1"/>
  <c r="D294" i="9" a="1"/>
  <c r="D294" i="9" s="1"/>
  <c r="D26" i="9" a="1"/>
  <c r="D26" i="9" s="1"/>
  <c r="D476" i="9" a="1"/>
  <c r="D476" i="9" s="1"/>
  <c r="D423" i="9" a="1"/>
  <c r="D423" i="9" s="1"/>
  <c r="D459" i="9" a="1"/>
  <c r="D459" i="9" s="1"/>
  <c r="D311" i="9" a="1"/>
  <c r="D311" i="9" s="1"/>
  <c r="D289" i="9" a="1"/>
  <c r="D289" i="9" s="1"/>
  <c r="D344" i="9" a="1"/>
  <c r="D344" i="9" s="1"/>
  <c r="D431" i="9" a="1"/>
  <c r="D431" i="9" s="1"/>
  <c r="D214" i="9" a="1"/>
  <c r="D214" i="9" s="1"/>
  <c r="D509" i="9" a="1"/>
  <c r="D509" i="9" s="1"/>
  <c r="D404" i="9" a="1"/>
  <c r="D404" i="9" s="1"/>
  <c r="D183" i="9" a="1"/>
  <c r="D183" i="9" s="1"/>
  <c r="D387" i="9" a="1"/>
  <c r="D387" i="9" s="1"/>
  <c r="D15" i="9" a="1"/>
  <c r="D15" i="9" s="1"/>
  <c r="D98" i="9" a="1"/>
  <c r="D98" i="9" s="1"/>
  <c r="D272" i="9" a="1"/>
  <c r="D272" i="9" s="1"/>
  <c r="D46" i="9" a="1"/>
  <c r="D46" i="9" s="1"/>
  <c r="D206" i="9" a="1"/>
  <c r="D206" i="9" s="1"/>
  <c r="D493" i="9" a="1"/>
  <c r="D493" i="9" s="1"/>
  <c r="D396" i="9" a="1"/>
  <c r="D396" i="9" s="1"/>
  <c r="D159" i="9" a="1"/>
  <c r="D159" i="9" s="1"/>
  <c r="D379" i="9" a="1"/>
  <c r="D379" i="9" s="1"/>
  <c r="D7" i="9" a="1"/>
  <c r="D7" i="9" s="1"/>
  <c r="D273" i="9" a="1"/>
  <c r="D273" i="9" s="1"/>
  <c r="D328" i="9" a="1"/>
  <c r="D328" i="9" s="1"/>
  <c r="D351" i="9" a="1"/>
  <c r="D351" i="9" s="1"/>
  <c r="D270" i="9" a="1"/>
  <c r="D270" i="9" s="1"/>
  <c r="D589" i="9" a="1"/>
  <c r="D589" i="9" s="1"/>
  <c r="D452" i="9" a="1"/>
  <c r="D452" i="9" s="1"/>
  <c r="D335" i="9" a="1"/>
  <c r="D335" i="9" s="1"/>
  <c r="D435" i="9" a="1"/>
  <c r="D435" i="9" s="1"/>
  <c r="D63" i="9" a="1"/>
  <c r="D63" i="9" s="1"/>
  <c r="D146" i="9" a="1"/>
  <c r="D146" i="9" s="1"/>
  <c r="D512" i="9" a="1"/>
  <c r="D512" i="9" s="1"/>
  <c r="D447" i="9" a="1"/>
  <c r="D447" i="9" s="1"/>
  <c r="D11" i="9" a="1"/>
  <c r="D11" i="9" s="1"/>
  <c r="D253" i="9" a="1"/>
  <c r="D253" i="9" s="1"/>
  <c r="D41" i="9" a="1"/>
  <c r="D41" i="9" s="1"/>
  <c r="D124" i="9" a="1"/>
  <c r="D124" i="9" s="1"/>
  <c r="D24" i="9" a="1"/>
  <c r="D24" i="9" s="1"/>
  <c r="D107" i="9" a="1"/>
  <c r="D107" i="9" s="1"/>
  <c r="D330" i="9" a="1"/>
  <c r="D330" i="9" s="1"/>
  <c r="D129" i="9" a="1"/>
  <c r="D129" i="9" s="1"/>
  <c r="D184" i="9" a="1"/>
  <c r="D184" i="9" s="1"/>
  <c r="D575" i="9" a="1"/>
  <c r="D575" i="9" s="1"/>
  <c r="D118" i="9" a="1"/>
  <c r="D118" i="9" s="1"/>
  <c r="D365" i="9" a="1"/>
  <c r="D365" i="9" s="1"/>
  <c r="D308" i="9" a="1"/>
  <c r="D308" i="9" s="1"/>
  <c r="D550" i="9" a="1"/>
  <c r="D550" i="9" s="1"/>
  <c r="D291" i="9" a="1"/>
  <c r="D291" i="9" s="1"/>
  <c r="D514" i="9" a="1"/>
  <c r="D514" i="9" s="1"/>
  <c r="D529" i="9" a="1"/>
  <c r="D529" i="9" s="1"/>
  <c r="D112" i="9" a="1"/>
  <c r="D112" i="9" s="1"/>
  <c r="D543" i="9" a="1"/>
  <c r="D543" i="9" s="1"/>
  <c r="D110" i="9" a="1"/>
  <c r="D110" i="9" s="1"/>
  <c r="D349" i="9" a="1"/>
  <c r="D349" i="9" s="1"/>
  <c r="D300" i="9" a="1"/>
  <c r="D300" i="9" s="1"/>
  <c r="D534" i="9" a="1"/>
  <c r="D534" i="9" s="1"/>
  <c r="D283" i="9" a="1"/>
  <c r="D283" i="9" s="1"/>
  <c r="D506" i="9" a="1"/>
  <c r="D506" i="9" s="1"/>
  <c r="D106" i="9" a="1"/>
  <c r="D106" i="9" s="1"/>
  <c r="D552" i="9" a="1"/>
  <c r="D552" i="9" s="1"/>
  <c r="D53" i="9" a="1"/>
  <c r="D53" i="9" s="1"/>
  <c r="D558" i="9" a="1"/>
  <c r="D558" i="9" s="1"/>
  <c r="D189" i="9" a="1"/>
  <c r="D189" i="9" s="1"/>
  <c r="D17" i="9" a="1"/>
  <c r="D17" i="9" s="1"/>
  <c r="D100" i="9" a="1"/>
  <c r="D100" i="9" s="1"/>
  <c r="D595" i="9" a="1"/>
  <c r="D595" i="9" s="1"/>
  <c r="D83" i="9" a="1"/>
  <c r="D83" i="9" s="1"/>
  <c r="D306" i="9" a="1"/>
  <c r="D306" i="9" s="1"/>
  <c r="D297" i="9" a="1"/>
  <c r="D297" i="9" s="1"/>
  <c r="D352" i="9" a="1"/>
  <c r="D352" i="9" s="1"/>
  <c r="D471" i="9" a="1"/>
  <c r="D471" i="9" s="1"/>
  <c r="D222" i="9" a="1"/>
  <c r="D222" i="9" s="1"/>
  <c r="D525" i="9" a="1"/>
  <c r="D525" i="9" s="1"/>
  <c r="D412" i="9" a="1"/>
  <c r="D412" i="9" s="1"/>
  <c r="D199" i="9" a="1"/>
  <c r="D199" i="9" s="1"/>
  <c r="D395" i="9" a="1"/>
  <c r="D395" i="9" s="1"/>
  <c r="D23" i="9" a="1"/>
  <c r="D23" i="9" s="1"/>
  <c r="D225" i="9" a="1"/>
  <c r="D225" i="9" s="1"/>
  <c r="D280" i="9" a="1"/>
  <c r="D280" i="9" s="1"/>
  <c r="D61" i="9" a="1"/>
  <c r="D61" i="9" s="1"/>
  <c r="D150" i="9" a="1"/>
  <c r="D150" i="9" s="1"/>
  <c r="D405" i="9" a="1"/>
  <c r="D405" i="9" s="1"/>
  <c r="D340" i="9" a="1"/>
  <c r="D340" i="9" s="1"/>
  <c r="D19" i="9" a="1"/>
  <c r="D19" i="9" s="1"/>
  <c r="D323" i="9" a="1"/>
  <c r="D323" i="9" s="1"/>
  <c r="D546" i="9" a="1"/>
  <c r="D546" i="9" s="1"/>
  <c r="D346" i="9" a="1"/>
  <c r="D346" i="9" s="1"/>
  <c r="D153" i="9" a="1"/>
  <c r="D153" i="9" s="1"/>
  <c r="D208" i="9" a="1"/>
  <c r="D208" i="9" s="1"/>
  <c r="D21" i="9" a="1"/>
  <c r="D21" i="9" s="1"/>
  <c r="D142" i="9" a="1"/>
  <c r="D142" i="9" s="1"/>
  <c r="D397" i="9" a="1"/>
  <c r="D397" i="9" s="1"/>
  <c r="D332" i="9" a="1"/>
  <c r="D332" i="9" s="1"/>
  <c r="D598" i="9" a="1"/>
  <c r="D598" i="9" s="1"/>
  <c r="D315" i="9" a="1"/>
  <c r="D315" i="9" s="1"/>
  <c r="D538" i="9" a="1"/>
  <c r="D538" i="9" s="1"/>
  <c r="D209" i="9" a="1"/>
  <c r="D209" i="9" s="1"/>
  <c r="D264" i="9" a="1"/>
  <c r="D264" i="9" s="1"/>
  <c r="D593" i="9" a="1"/>
  <c r="D593" i="9" s="1"/>
  <c r="D198" i="9" a="1"/>
  <c r="D198" i="9" s="1"/>
  <c r="D477" i="9" a="1"/>
  <c r="D477" i="9" s="1"/>
  <c r="D388" i="9" a="1"/>
  <c r="D388" i="9" s="1"/>
  <c r="D143" i="9" a="1"/>
  <c r="D143" i="9" s="1"/>
  <c r="D371" i="9" a="1"/>
  <c r="D371" i="9" s="1"/>
  <c r="D594" i="9" a="1"/>
  <c r="D594" i="9" s="1"/>
  <c r="D194" i="9" a="1"/>
  <c r="D194" i="9" s="1"/>
  <c r="D448" i="9" a="1"/>
  <c r="D448" i="9" s="1"/>
  <c r="D95" i="9" a="1"/>
  <c r="D95" i="9" s="1"/>
  <c r="D486" i="9" a="1"/>
  <c r="D486" i="9" s="1"/>
  <c r="D125" i="9" a="1"/>
  <c r="D125" i="9" s="1"/>
  <c r="D572" i="9" a="1"/>
  <c r="D572" i="9" s="1"/>
  <c r="D585" i="9" a="1"/>
  <c r="D585" i="9" s="1"/>
  <c r="D555" i="9" a="1"/>
  <c r="D555" i="9" s="1"/>
  <c r="D337" i="9" a="1"/>
  <c r="D337" i="9" s="1"/>
  <c r="D266" i="9" a="1"/>
  <c r="D266" i="9" s="1"/>
  <c r="D577" i="9" a="1"/>
  <c r="D577" i="9" s="1"/>
  <c r="D120" i="9" a="1"/>
  <c r="D120" i="9" s="1"/>
  <c r="D319" i="9" a="1"/>
  <c r="D319" i="9" s="1"/>
  <c r="D10" i="9" a="1"/>
  <c r="D10" i="9" s="1"/>
  <c r="D269" i="9" a="1"/>
  <c r="D269" i="9" s="1"/>
  <c r="D244" i="9" a="1"/>
  <c r="D244" i="9" s="1"/>
  <c r="D414" i="9" a="1"/>
  <c r="D414" i="9" s="1"/>
  <c r="D227" i="9" a="1"/>
  <c r="D227" i="9" s="1"/>
  <c r="D450" i="9" a="1"/>
  <c r="D450" i="9" s="1"/>
  <c r="D560" i="9" a="1"/>
  <c r="D560" i="9" s="1"/>
  <c r="D321" i="9" a="1"/>
  <c r="D321" i="9" s="1"/>
  <c r="D295" i="9" a="1"/>
  <c r="D295" i="9" s="1"/>
  <c r="D581" i="9" a="1"/>
  <c r="D581" i="9" s="1"/>
  <c r="D261" i="9" a="1"/>
  <c r="D261" i="9" s="1"/>
  <c r="D236" i="9" a="1"/>
  <c r="D236" i="9" s="1"/>
  <c r="D398" i="9" a="1"/>
  <c r="D398" i="9" s="1"/>
  <c r="D219" i="9" a="1"/>
  <c r="D219" i="9" s="1"/>
  <c r="D442" i="9" a="1"/>
  <c r="D442" i="9" s="1"/>
  <c r="D258" i="9" a="1"/>
  <c r="D258" i="9" s="1"/>
  <c r="D488" i="9" a="1"/>
  <c r="D488" i="9" s="1"/>
  <c r="D287" i="9" a="1"/>
  <c r="D287" i="9" s="1"/>
  <c r="D438" i="9" a="1"/>
  <c r="D438" i="9" s="1"/>
  <c r="D101" i="9" a="1"/>
  <c r="D101" i="9" s="1"/>
  <c r="D548" i="9" a="1"/>
  <c r="D548" i="9" s="1"/>
  <c r="D441" i="9" a="1"/>
  <c r="D441" i="9" s="1"/>
  <c r="D531" i="9" a="1"/>
  <c r="D531" i="9" s="1"/>
  <c r="D52" i="9" a="1"/>
  <c r="D52" i="9" s="1"/>
  <c r="D242" i="9" a="1"/>
  <c r="D242" i="9" s="1"/>
  <c r="D233" i="9" a="1"/>
  <c r="D233" i="9" s="1"/>
  <c r="D288" i="9" a="1"/>
  <c r="D288" i="9" s="1"/>
  <c r="D353" i="9" a="1"/>
  <c r="D353" i="9" s="1"/>
  <c r="D158" i="9" a="1"/>
  <c r="D158" i="9" s="1"/>
  <c r="D421" i="9" a="1"/>
  <c r="D421" i="9" s="1"/>
  <c r="D348" i="9" a="1"/>
  <c r="D348" i="9" s="1"/>
  <c r="D35" i="9" a="1"/>
  <c r="D35" i="9" s="1"/>
  <c r="D331" i="9" a="1"/>
  <c r="D331" i="9" s="1"/>
  <c r="D554" i="9" a="1"/>
  <c r="D554" i="9" s="1"/>
  <c r="D161" i="9" a="1"/>
  <c r="D161" i="9" s="1"/>
  <c r="D216" i="9" a="1"/>
  <c r="D216" i="9" s="1"/>
  <c r="D439" i="9" a="1"/>
  <c r="D439" i="9" s="1"/>
  <c r="D86" i="9" a="1"/>
  <c r="D86" i="9" s="1"/>
  <c r="D317" i="9" a="1"/>
  <c r="D317" i="9" s="1"/>
  <c r="D276" i="9" a="1"/>
  <c r="D276" i="9" s="1"/>
  <c r="D478" i="9" a="1"/>
  <c r="D478" i="9" s="1"/>
  <c r="D259" i="9" a="1"/>
  <c r="D259" i="9" s="1"/>
  <c r="D482" i="9" a="1"/>
  <c r="D482" i="9" s="1"/>
  <c r="D218" i="9" a="1"/>
  <c r="D218" i="9" s="1"/>
  <c r="D89" i="9" a="1"/>
  <c r="D89" i="9" s="1"/>
  <c r="D144" i="9" a="1"/>
  <c r="D144" i="9" s="1"/>
  <c r="D415" i="9" a="1"/>
  <c r="D415" i="9" s="1"/>
  <c r="D78" i="9" a="1"/>
  <c r="D78" i="9" s="1"/>
  <c r="D301" i="9" a="1"/>
  <c r="D301" i="9" s="1"/>
  <c r="D268" i="9" a="1"/>
  <c r="D268" i="9" s="1"/>
  <c r="D462" i="9" a="1"/>
  <c r="D462" i="9" s="1"/>
  <c r="D251" i="9" a="1"/>
  <c r="D251" i="9" s="1"/>
  <c r="D474" i="9" a="1"/>
  <c r="D474" i="9" s="1"/>
  <c r="D145" i="9" a="1"/>
  <c r="D145" i="9" s="1"/>
  <c r="D200" i="9" a="1"/>
  <c r="D200" i="9" s="1"/>
  <c r="D60" i="9" a="1"/>
  <c r="D60" i="9" s="1"/>
  <c r="D134" i="9" a="1"/>
  <c r="D134" i="9" s="1"/>
  <c r="D389" i="9" a="1"/>
  <c r="D389" i="9" s="1"/>
  <c r="D324" i="9" a="1"/>
  <c r="D324" i="9" s="1"/>
  <c r="D582" i="9" a="1"/>
  <c r="D582" i="9" s="1"/>
  <c r="D307" i="9" a="1"/>
  <c r="D307" i="9" s="1"/>
  <c r="D530" i="9" a="1"/>
  <c r="D530" i="9" s="1"/>
  <c r="D377" i="9" a="1"/>
  <c r="D377" i="9" s="1"/>
  <c r="D384" i="9" a="1"/>
  <c r="D384" i="9" s="1"/>
  <c r="D36" i="9" a="1"/>
  <c r="D36" i="9" s="1"/>
  <c r="D358" i="9" a="1"/>
  <c r="D358" i="9" s="1"/>
  <c r="D74" i="9" a="1"/>
  <c r="D74" i="9" s="1"/>
  <c r="D508" i="9" a="1"/>
  <c r="D508" i="9" s="1"/>
  <c r="D583" i="9" a="1"/>
  <c r="D583" i="9" s="1"/>
  <c r="D491" i="9" a="1"/>
  <c r="D491" i="9" s="1"/>
  <c r="D487" i="9" a="1"/>
  <c r="D487" i="9" s="1"/>
  <c r="D202" i="9" a="1"/>
  <c r="D202" i="9" s="1"/>
  <c r="D568" i="9" a="1"/>
  <c r="D568" i="9" s="1"/>
  <c r="D449" i="9" a="1"/>
  <c r="D449" i="9" s="1"/>
  <c r="D127" i="9" a="1"/>
  <c r="D127" i="9" s="1"/>
  <c r="D445" i="9" a="1"/>
  <c r="D445" i="9" s="1"/>
  <c r="D165" i="9" a="1"/>
  <c r="D165" i="9" s="1"/>
  <c r="D180" i="9" a="1"/>
  <c r="D180" i="9" s="1"/>
  <c r="D230" i="9" a="1"/>
  <c r="D230" i="9" s="1"/>
  <c r="D163" i="9" a="1"/>
  <c r="D163" i="9" s="1"/>
  <c r="D130" i="9" a="1"/>
  <c r="D130" i="9" s="1"/>
  <c r="D496" i="9" a="1"/>
  <c r="D496" i="9" s="1"/>
  <c r="D327" i="9" a="1"/>
  <c r="D327" i="9" s="1"/>
  <c r="D103" i="9" a="1"/>
  <c r="D103" i="9" s="1"/>
  <c r="D413" i="9" a="1"/>
  <c r="D413" i="9" s="1"/>
  <c r="D149" i="9" a="1"/>
  <c r="D149" i="9" s="1"/>
  <c r="D172" i="9" a="1"/>
  <c r="D172" i="9" s="1"/>
  <c r="D72" i="9" a="1"/>
  <c r="D72" i="9" s="1"/>
  <c r="D155" i="9" a="1"/>
  <c r="D155" i="9" s="1"/>
  <c r="D378" i="9" a="1"/>
  <c r="D378" i="9" s="1"/>
  <c r="D505" i="9" a="1"/>
  <c r="D505" i="9" s="1"/>
  <c r="D424" i="9" a="1"/>
  <c r="D424" i="9" s="1"/>
  <c r="D481" i="9" a="1"/>
  <c r="D481" i="9" s="1"/>
  <c r="D310" i="9" a="1"/>
  <c r="D310" i="9" s="1"/>
  <c r="D42" i="9" a="1"/>
  <c r="D42" i="9" s="1"/>
  <c r="D484" i="9" a="1"/>
  <c r="D484" i="9" s="1"/>
  <c r="D463" i="9" a="1"/>
  <c r="D463" i="9" s="1"/>
  <c r="D467" i="9" a="1"/>
  <c r="D467" i="9" s="1"/>
  <c r="D367" i="9" a="1"/>
  <c r="D367" i="9" s="1"/>
  <c r="D178" i="9" a="1"/>
  <c r="D178" i="9" s="1"/>
  <c r="D169" i="9" a="1"/>
  <c r="D169" i="9" s="1"/>
  <c r="D224" i="9" a="1"/>
  <c r="D224" i="9" s="1"/>
  <c r="D479" i="9" a="1"/>
  <c r="D479" i="9" s="1"/>
  <c r="D94" i="9" a="1"/>
  <c r="D94" i="9" s="1"/>
  <c r="D325" i="9" a="1"/>
  <c r="D325" i="9" s="1"/>
  <c r="D284" i="9" a="1"/>
  <c r="D284" i="9" s="1"/>
  <c r="D494" i="9" a="1"/>
  <c r="D494" i="9" s="1"/>
  <c r="D267" i="9" a="1"/>
  <c r="D267" i="9" s="1"/>
  <c r="D490" i="9" a="1"/>
  <c r="D490" i="9" s="1"/>
  <c r="D97" i="9" a="1"/>
  <c r="D97" i="9" s="1"/>
  <c r="D152" i="9" a="1"/>
  <c r="D152" i="9" s="1"/>
  <c r="D223" i="9" a="1"/>
  <c r="D223" i="9" s="1"/>
  <c r="D517" i="9" a="1"/>
  <c r="D517" i="9" s="1"/>
  <c r="D221" i="9" a="1"/>
  <c r="D221" i="9" s="1"/>
  <c r="D212" i="9" a="1"/>
  <c r="D212" i="9" s="1"/>
  <c r="D350" i="9" a="1"/>
  <c r="D350" i="9" s="1"/>
  <c r="D195" i="9" a="1"/>
  <c r="D195" i="9" s="1"/>
  <c r="D418" i="9" a="1"/>
  <c r="D418" i="9" s="1"/>
  <c r="P8" i="1"/>
  <c r="P7" i="1"/>
  <c r="P2" i="1"/>
  <c r="P5" i="1"/>
  <c r="P4" i="1"/>
  <c r="P3" i="1"/>
  <c r="F4" i="9" l="1"/>
  <c r="D281" i="9" a="1"/>
  <c r="D281" i="9" s="1"/>
  <c r="D217" i="9" a="1"/>
  <c r="D217" i="9" s="1"/>
  <c r="Q4" i="1"/>
  <c r="F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72774766-35E6-44AF-9F2E-F61F372D25AD}">
      <text>
        <r>
          <rPr>
            <b/>
            <sz val="9"/>
            <color indexed="81"/>
            <rFont val="Tahoma"/>
            <charset val="1"/>
          </rPr>
          <t>Instructie:</t>
        </r>
        <r>
          <rPr>
            <sz val="9"/>
            <color indexed="81"/>
            <rFont val="Tahoma"/>
            <charset val="1"/>
          </rPr>
          <t xml:space="preserve">
Als het goed is vult Excel automatisch alle NZA nummers. Werkt dit niet? Vul dan zelf alle unieke NZA nummeres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<sst xmlns="http://schemas.openxmlformats.org/spreadsheetml/2006/main" count="1532" uniqueCount="1217">
  <si>
    <t>Voorblad: Uitvraagformat declaratiegegevens 2023 Wlz</t>
  </si>
  <si>
    <t>Datum</t>
  </si>
  <si>
    <t>Versie</t>
  </si>
  <si>
    <t>1.0</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</si>
  <si>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</si>
  <si>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</si>
  <si>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</si>
  <si>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</si>
  <si>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</si>
  <si>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</si>
  <si>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</si>
  <si>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</si>
  <si>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</si>
  <si>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</si>
  <si>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BR/REG-23122a Beleidsregel prestatiebeschrijvingen en tarieven zorgzwaartepakketten en volledig pakket thuis 2023</t>
  </si>
  <si>
    <t>Bijlage VPT</t>
  </si>
  <si>
    <t>Bijlage MPT</t>
  </si>
  <si>
    <t>Bijlage 2 bij BR/REG-23121b Beleidsregel prestatiebeschrijvingen en tarieven modulaire zorg 2023
Beleidsregel experiment Wlz-zorg in onderwijstijd - BR/REG-22161a</t>
  </si>
  <si>
    <t>Bijlage COT en VB</t>
  </si>
  <si>
    <t>Bijlage NBF2</t>
  </si>
  <si>
    <t>Uitgesloten prestaties</t>
  </si>
  <si>
    <t xml:space="preserve">LET OP: M CODES EN I CODES DIENEN NIET MEEGENOMEN TE WORDEN. 
</t>
  </si>
  <si>
    <t>Tabblad met berekeningen</t>
  </si>
  <si>
    <t>Betaald tarief 2023</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</si>
  <si>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t>
  </si>
  <si>
    <t>Informatie zorgkantoor in kolom A - H; 
- nza_nummer
- kvk nummer
- segment
- behandeljaar = 2023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</si>
  <si>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2023</t>
  </si>
  <si>
    <t xml:space="preserve">
Op basis van het betaalde tarief per prestatiecode wordt het gemiddeld gewogen betaald tarief overall en per segment berekend evenals het totaal vergoede bedrag. Dit wordt automatisch ingevuld wanneer het tabblad Betaald tarief 2023 is gevuld.
LET OP: Mogelijk werkt de formule voor het vullen van de NZA nummers niet, controleer dit goed</t>
  </si>
  <si>
    <t xml:space="preserve">Vul de resultaten van dit tabblad in Retourformat Betaald Tarief 2023 </t>
  </si>
  <si>
    <t>Meerzorg gunning</t>
  </si>
  <si>
    <t>Tabel om ervoor te zorgen dat het correcte betaalde tarief voor meerzorg berekend wordt
- NZA nummer
- Segment
- Meerzorg gunningspercentage</t>
  </si>
  <si>
    <t>Correcties</t>
  </si>
  <si>
    <t>Tabel om correctiebedragen in te vullen. Dit kan je gebruiken om zaken die in de tarieven zitten er weer uit te halen. Specifiek dingen die geen betrekking hebben op zorg en/of niet onder het NZA max vallen (zoals regionale middelen)
- NZA nummer
- Correctiebedrag</t>
  </si>
  <si>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</si>
  <si>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</si>
  <si>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</si>
  <si>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</si>
  <si>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</si>
  <si>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</si>
  <si>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</si>
  <si>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</si>
  <si>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</si>
  <si>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</si>
  <si>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</si>
  <si>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</si>
  <si>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</si>
  <si>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</si>
  <si>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</si>
  <si>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</si>
  <si>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</si>
  <si>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</si>
  <si>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2023</t>
  </si>
  <si>
    <t>Totaal vergoed bedrag</t>
  </si>
  <si>
    <t>NZA max scenario</t>
  </si>
  <si>
    <t>NZA num</t>
  </si>
  <si>
    <t>Gunningspercentage</t>
  </si>
  <si>
    <t>Correctiebedrag</t>
  </si>
  <si>
    <t>Welke posten vallen onder de correcties?:</t>
  </si>
  <si>
    <t>Onderbouwing beleidsregelwaarde per prestatie</t>
  </si>
  <si>
    <t>( a )</t>
  </si>
  <si>
    <t>( b )</t>
  </si>
  <si>
    <t xml:space="preserve"> ( c )</t>
  </si>
  <si>
    <t>( d )</t>
  </si>
  <si>
    <t>( e )</t>
  </si>
  <si>
    <t>(a+b+c+d+e)</t>
  </si>
  <si>
    <t xml:space="preserve">kapitaallasten dagbesteding kind ghz/ </t>
  </si>
  <si>
    <t>Code</t>
  </si>
  <si>
    <t>Prestatie</t>
  </si>
  <si>
    <t>Loon</t>
  </si>
  <si>
    <t>Materieel</t>
  </si>
  <si>
    <t>NHC</t>
  </si>
  <si>
    <t xml:space="preserve"> NIC</t>
  </si>
  <si>
    <t>dagbehandeling vg emg</t>
  </si>
  <si>
    <t>BRW totaal</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</si>
  <si>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</si>
  <si>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</si>
  <si>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</si>
  <si>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</si>
  <si>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</si>
  <si>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</si>
  <si>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</si>
  <si>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</si>
  <si>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</si>
  <si>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</si>
  <si>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</si>
  <si>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</si>
  <si>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</si>
  <si>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</si>
  <si>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</si>
  <si>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</si>
  <si>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</si>
  <si>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</si>
  <si>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</si>
  <si>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</si>
  <si>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</si>
  <si>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</si>
  <si>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</si>
  <si>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</si>
  <si>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</si>
  <si>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</si>
  <si>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</si>
  <si>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</si>
  <si>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</si>
  <si>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</si>
  <si>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</si>
  <si>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</si>
  <si>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</si>
  <si>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</si>
  <si>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</si>
  <si>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</si>
  <si>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</si>
  <si>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</si>
  <si>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</si>
  <si>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</si>
  <si>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</si>
  <si>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</si>
  <si>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</si>
  <si>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</si>
  <si>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</si>
  <si>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</si>
  <si>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</si>
  <si>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</si>
  <si>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</si>
  <si>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</si>
  <si>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</si>
  <si>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</si>
  <si>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</si>
  <si>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</si>
  <si>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</si>
  <si>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</si>
  <si>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</si>
  <si>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</si>
  <si>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</si>
  <si>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</si>
  <si>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</si>
  <si>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</si>
  <si>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</si>
  <si>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</si>
  <si>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</si>
  <si>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</si>
  <si>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</si>
  <si>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</si>
  <si>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</si>
  <si>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</si>
  <si>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</si>
  <si>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</si>
  <si>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</si>
  <si>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</si>
  <si>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</si>
  <si>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</si>
  <si>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</si>
  <si>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</si>
  <si>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</si>
  <si>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</si>
  <si>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</si>
  <si>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</si>
  <si>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</si>
  <si>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</si>
  <si>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</si>
  <si>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</si>
  <si>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</si>
  <si>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</si>
  <si>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</si>
  <si>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</si>
  <si>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</si>
  <si>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</si>
  <si>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</si>
  <si>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</si>
  <si>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</si>
  <si>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</si>
  <si>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</si>
  <si>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</si>
  <si>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</si>
  <si>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</si>
  <si>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</si>
  <si>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</si>
  <si>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</si>
  <si>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</si>
  <si>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</si>
  <si>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</si>
  <si>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</si>
  <si>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</si>
  <si>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</si>
  <si>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</si>
  <si>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</si>
  <si>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</si>
  <si>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</si>
  <si>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</si>
  <si>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</si>
  <si>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</si>
  <si>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</si>
  <si>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</si>
  <si>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</si>
  <si>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</si>
  <si>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</si>
  <si>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</si>
  <si>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</si>
  <si>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</si>
  <si>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</si>
  <si>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</si>
  <si>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</si>
  <si>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</si>
  <si>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</si>
  <si>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</si>
  <si>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</si>
  <si>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</si>
  <si>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</si>
  <si>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</si>
  <si>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</si>
  <si>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</si>
  <si>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</si>
  <si>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</si>
  <si>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</si>
  <si>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</si>
  <si>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</si>
  <si>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</si>
  <si>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</si>
  <si>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</si>
  <si>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</si>
  <si>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</si>
  <si>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</si>
  <si>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</si>
  <si>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</si>
  <si>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</si>
  <si>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</si>
  <si>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</si>
  <si>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</si>
  <si>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</si>
  <si>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</si>
  <si>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</si>
  <si>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</si>
  <si>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</si>
  <si>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</si>
  <si>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</si>
  <si>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</si>
  <si>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</si>
  <si>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</si>
  <si>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</si>
  <si>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</si>
  <si>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</si>
  <si>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</si>
  <si>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</si>
  <si>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</si>
  <si>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</si>
  <si>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</si>
  <si>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</si>
  <si>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</si>
  <si>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</si>
  <si>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</si>
  <si>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</si>
  <si>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</si>
  <si>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</si>
  <si>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</si>
  <si>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</si>
  <si>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</si>
  <si>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</si>
  <si>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</si>
  <si>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</si>
  <si>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</si>
  <si>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</si>
  <si>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</si>
  <si>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</si>
  <si>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</si>
  <si>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</si>
  <si>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</si>
  <si>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</si>
  <si>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</si>
  <si>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</si>
  <si>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</si>
  <si>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</si>
  <si>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</si>
  <si>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</si>
  <si>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</si>
  <si>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</si>
  <si>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</si>
  <si>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</si>
  <si>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</si>
  <si>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</si>
  <si>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</si>
  <si>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</si>
  <si>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</si>
  <si>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</si>
  <si>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</si>
  <si>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</si>
  <si>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</si>
  <si>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</si>
  <si>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</si>
  <si>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</si>
  <si>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</si>
  <si>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</si>
  <si>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</si>
  <si>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</si>
  <si>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</si>
  <si>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</si>
  <si>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</si>
  <si>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</si>
  <si>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</si>
  <si>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</si>
  <si>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</si>
  <si>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</si>
  <si>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</si>
  <si>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</si>
  <si>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</si>
  <si>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</si>
  <si>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</si>
  <si>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</si>
  <si>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</si>
  <si>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</si>
  <si>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</si>
  <si>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</si>
  <si>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</si>
  <si>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</si>
  <si>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</si>
  <si>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</si>
  <si>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</si>
  <si>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</si>
  <si>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</si>
  <si>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</si>
  <si>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</si>
  <si>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</si>
  <si>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</si>
  <si>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</si>
  <si>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</si>
  <si>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</si>
  <si>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</si>
  <si>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</si>
  <si>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</si>
  <si>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</si>
  <si>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</si>
  <si>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</si>
  <si>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</si>
  <si>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</si>
  <si>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</si>
  <si>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</si>
  <si>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</si>
  <si>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</si>
  <si>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</si>
  <si>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</si>
  <si>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</si>
  <si>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</si>
  <si>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</si>
  <si>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</si>
  <si>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</si>
  <si>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</si>
  <si>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</si>
  <si>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</si>
  <si>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</si>
  <si>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</si>
  <si>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</si>
  <si>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</si>
  <si>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</si>
  <si>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</si>
  <si>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</si>
  <si>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</si>
  <si>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</si>
  <si>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</si>
  <si>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</si>
  <si>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</si>
  <si>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</si>
  <si>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</si>
  <si>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</si>
  <si>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</si>
  <si>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</si>
  <si>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</si>
  <si>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</si>
  <si>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</si>
  <si>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</si>
  <si>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</si>
  <si>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</si>
  <si>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</si>
  <si>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</si>
  <si>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</si>
  <si>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</si>
  <si>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</si>
  <si>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</si>
  <si>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</si>
  <si>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</si>
  <si>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</si>
  <si>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</si>
  <si>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</si>
  <si>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</si>
  <si>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</si>
  <si>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</si>
  <si>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</si>
  <si>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</si>
  <si>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</si>
  <si>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</si>
  <si>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</si>
  <si>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</si>
  <si>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</si>
  <si>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</si>
  <si>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</si>
  <si>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</si>
  <si>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</si>
  <si>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</si>
  <si>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</si>
  <si>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</si>
  <si>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</si>
  <si>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</si>
  <si>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</si>
  <si>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</si>
  <si>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</si>
  <si>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</si>
  <si>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</si>
  <si>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</si>
  <si>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</si>
  <si>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</si>
  <si>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</si>
  <si>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H001G</t>
  </si>
  <si>
    <t>Dagbesteding ggz wonen-1</t>
  </si>
  <si>
    <t>H002G</t>
  </si>
  <si>
    <t>Dagbesteding ggz wonen-2</t>
  </si>
  <si>
    <t>H003G</t>
  </si>
  <si>
    <t>Dagbesteding ggz wonen-3</t>
  </si>
  <si>
    <t>H004G</t>
  </si>
  <si>
    <t>Dagbesteding ggz wonen-4</t>
  </si>
  <si>
    <t>H005G</t>
  </si>
  <si>
    <t>Dagbesteding ggz wonen-5</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</si>
  <si>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</si>
  <si>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</si>
  <si>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</si>
  <si>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</si>
  <si>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</si>
  <si>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</si>
  <si>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</si>
  <si>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</si>
  <si>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</si>
  <si>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</si>
  <si>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</si>
  <si>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</si>
  <si>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</si>
  <si>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</si>
  <si>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</si>
  <si>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</si>
  <si>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</si>
  <si>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</si>
  <si>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</si>
  <si>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</si>
  <si>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</si>
  <si>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</si>
  <si>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</si>
  <si>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</si>
  <si>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</si>
  <si>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</si>
  <si>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</si>
  <si>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</si>
  <si>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</si>
  <si>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</si>
  <si>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</si>
  <si>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</si>
  <si>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</si>
  <si>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</si>
  <si>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Z9010</t>
  </si>
  <si>
    <t>Vervoer dagbesteding/dagbehandeling vv - categorie 0</t>
  </si>
  <si>
    <t>Z9011</t>
  </si>
  <si>
    <t>Vervoer dagbesteding/dagbehandeling vv - categorie 1</t>
  </si>
  <si>
    <t>Z902</t>
  </si>
  <si>
    <t>Vervoer dagbesteding ggz b</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</si>
  <si>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</si>
  <si>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</si>
  <si>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</si>
  <si>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</si>
  <si>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</si>
  <si>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</si>
  <si>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</si>
  <si>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</si>
  <si>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</si>
  <si>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</si>
  <si>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</si>
  <si>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</si>
  <si>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</si>
  <si>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</si>
  <si>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H420</t>
  </si>
  <si>
    <t>H421</t>
  </si>
  <si>
    <t>H422</t>
  </si>
  <si>
    <t>H423</t>
  </si>
  <si>
    <t>H424</t>
  </si>
  <si>
    <t>H425</t>
  </si>
  <si>
    <t>H426</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</si>
  <si>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</si>
  <si>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</si>
  <si>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</si>
  <si>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</si>
  <si>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</si>
  <si>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</si>
  <si>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</si>
  <si>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</si>
  <si>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</si>
  <si>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</si>
  <si>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</si>
  <si>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</si>
  <si>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</si>
  <si>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</si>
  <si>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H963</t>
  </si>
  <si>
    <t>H965</t>
  </si>
  <si>
    <t>H966</t>
  </si>
  <si>
    <t>H967</t>
  </si>
  <si>
    <t>H968</t>
  </si>
  <si>
    <t>H969</t>
  </si>
  <si>
    <t>H964</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</si>
  <si>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</si>
  <si>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</si>
  <si>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</si>
  <si>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</si>
  <si>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</si>
  <si>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</si>
  <si>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</si>
  <si>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</si>
  <si>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</si>
  <si>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</si>
  <si>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</si>
  <si>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</si>
  <si>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</si>
  <si>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</si>
  <si>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</si>
  <si>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</si>
  <si>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</si>
  <si>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</si>
  <si>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</si>
  <si>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</si>
  <si>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</si>
  <si>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</si>
  <si>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</si>
  <si>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</si>
  <si>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</si>
  <si>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</si>
  <si>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</si>
  <si>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</si>
  <si>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</si>
  <si>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</si>
  <si>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</si>
  <si>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</si>
  <si>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</si>
  <si>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</si>
  <si>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</si>
  <si>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</si>
  <si>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</si>
  <si>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</si>
  <si>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</si>
  <si>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</si>
  <si>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</si>
  <si>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</si>
  <si>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</si>
  <si>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</si>
  <si>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</si>
  <si>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</si>
  <si>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</si>
  <si>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</si>
  <si>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</si>
  <si>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</si>
  <si>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</si>
  <si>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</si>
  <si>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</si>
  <si>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</si>
  <si>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</si>
  <si>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</si>
  <si>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</si>
  <si>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</si>
  <si>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</si>
  <si>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</si>
  <si>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</si>
  <si>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</si>
  <si>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</si>
  <si>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</si>
  <si>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</si>
  <si>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</si>
  <si>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</si>
  <si>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</si>
  <si>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</si>
  <si>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</si>
  <si>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</si>
  <si>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</si>
  <si>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</si>
  <si>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</si>
  <si>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</si>
  <si>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</si>
  <si>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</si>
  <si>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</si>
  <si>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</si>
  <si>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</si>
  <si>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</si>
  <si>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</si>
  <si>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</si>
  <si>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</si>
  <si>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</si>
  <si>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</si>
  <si>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</si>
  <si>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</si>
  <si>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</si>
  <si>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</si>
  <si>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</si>
  <si>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</si>
  <si>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</si>
  <si>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</si>
  <si>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</si>
  <si>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</si>
  <si>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</si>
  <si>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</si>
  <si>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</si>
  <si>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</si>
  <si>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</si>
  <si>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</si>
  <si>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</si>
  <si>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</si>
  <si>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</si>
  <si>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</si>
  <si>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</si>
  <si>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</si>
  <si>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</si>
  <si>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</si>
  <si>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</si>
  <si>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</si>
  <si>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</si>
  <si>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</si>
  <si>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</si>
  <si>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</si>
  <si>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</si>
  <si>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</si>
  <si>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</si>
  <si>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</si>
  <si>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</si>
  <si>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</si>
  <si>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</si>
  <si>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</si>
  <si>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</si>
  <si>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</si>
  <si>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</si>
  <si>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</si>
  <si>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</si>
  <si>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</si>
  <si>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</si>
  <si>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</si>
  <si>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</si>
  <si>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</si>
  <si>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</si>
  <si>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</si>
  <si>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Nieuwe prestaties per 2023</t>
  </si>
  <si>
    <t>Nieuwe prestaties per 2022</t>
  </si>
  <si>
    <t>Vervallen prestaties per 2022</t>
  </si>
  <si>
    <t>Z918A</t>
  </si>
  <si>
    <t>Toeslag beademingszorg hoog</t>
  </si>
  <si>
    <t>Z921A</t>
  </si>
  <si>
    <t>Toeslag beademingszorg laag</t>
  </si>
  <si>
    <t>loon</t>
  </si>
  <si>
    <t>materieel</t>
  </si>
  <si>
    <t>V015</t>
  </si>
  <si>
    <t>VPT 1vv excl.bh incl.db</t>
  </si>
  <si>
    <t>V025</t>
  </si>
  <si>
    <t>VPT 2vv excl.bh incl.db</t>
  </si>
  <si>
    <t>V031</t>
  </si>
  <si>
    <t>VPT 3vv excl.bh incl.db</t>
  </si>
  <si>
    <t>V041</t>
  </si>
  <si>
    <t>VPT 4vv excl.bh incl.db</t>
  </si>
  <si>
    <t>V051</t>
  </si>
  <si>
    <t>VPT 5vv excl.bh incl.db</t>
  </si>
  <si>
    <t>V061</t>
  </si>
  <si>
    <t>VPT 6vv excl.bh incl.db</t>
  </si>
  <si>
    <t>V071</t>
  </si>
  <si>
    <t>VPT 7vv excl.bh incl.db</t>
  </si>
  <si>
    <t>V081</t>
  </si>
  <si>
    <t>VPT 8vv excl.bh incl.db</t>
  </si>
  <si>
    <t>V095</t>
  </si>
  <si>
    <t>VPT 9bvv excl.bh incl.db</t>
  </si>
  <si>
    <t>V101</t>
  </si>
  <si>
    <t>VPT 10vv excl.bh incl.db</t>
  </si>
  <si>
    <t>V033</t>
  </si>
  <si>
    <t>VPT 3vv incl.bh incl.db</t>
  </si>
  <si>
    <t>V043</t>
  </si>
  <si>
    <t>VPT 4vv incl.bh incl.db</t>
  </si>
  <si>
    <t>V053</t>
  </si>
  <si>
    <t>VPT 5vv incl.bh incl.db</t>
  </si>
  <si>
    <t>V063</t>
  </si>
  <si>
    <t>VPT 6vv incl.bh incl.db</t>
  </si>
  <si>
    <t>V073</t>
  </si>
  <si>
    <t>VPT 7vv incl.bh incl.db</t>
  </si>
  <si>
    <t>V083</t>
  </si>
  <si>
    <t>VPT 8vv incl.bh incl.db</t>
  </si>
  <si>
    <t>V097</t>
  </si>
  <si>
    <t>VPT 9bvv incl.bhincl.db</t>
  </si>
  <si>
    <t>V103</t>
  </si>
  <si>
    <t>VPT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</si>
  <si>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</si>
  <si>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</si>
  <si>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</si>
  <si>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</si>
  <si>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</si>
  <si>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</si>
  <si>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</si>
  <si>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</si>
  <si>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</si>
  <si>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</si>
  <si>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</si>
  <si>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</si>
  <si>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</si>
  <si>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</si>
  <si>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</si>
  <si>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</si>
  <si>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</si>
  <si>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</si>
  <si>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</si>
  <si>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</si>
  <si>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</si>
  <si>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VPT 1vg excl.bh excl.db</t>
  </si>
  <si>
    <t>V424</t>
  </si>
  <si>
    <t>VPT 2vg excl.bh excl.db</t>
  </si>
  <si>
    <t>V415</t>
  </si>
  <si>
    <t>VPT 1vg excl.bh incl.db</t>
  </si>
  <si>
    <t>V425</t>
  </si>
  <si>
    <t>VPT 2vg excl.bh incl.db</t>
  </si>
  <si>
    <t>V430</t>
  </si>
  <si>
    <t>VPT 3vg excl.bh excl.db</t>
  </si>
  <si>
    <t>V440</t>
  </si>
  <si>
    <t>VPT 4vg excl.bh excl.db</t>
  </si>
  <si>
    <t>V454</t>
  </si>
  <si>
    <t>VPT 5vg excl.bh excl.db</t>
  </si>
  <si>
    <t>V460</t>
  </si>
  <si>
    <t>VPT 6vg excl.bh excl.db</t>
  </si>
  <si>
    <t>V470</t>
  </si>
  <si>
    <t>VPT 7vg excl.bh excl.db</t>
  </si>
  <si>
    <t>V480</t>
  </si>
  <si>
    <t>VPT 8vg excl.bh excl.db</t>
  </si>
  <si>
    <t>V431</t>
  </si>
  <si>
    <t>VPT 3vg excl.bh incl.db</t>
  </si>
  <si>
    <t>V441</t>
  </si>
  <si>
    <t>VPT 4vg excl.bh incl.db</t>
  </si>
  <si>
    <t>V455</t>
  </si>
  <si>
    <t>VPT 5vg excl.bh incl.db</t>
  </si>
  <si>
    <t>V461</t>
  </si>
  <si>
    <t>VPT 6vg excl.bh incl.db</t>
  </si>
  <si>
    <t>V471</t>
  </si>
  <si>
    <t>VPT 7vg excl.bh incl.db</t>
  </si>
  <si>
    <t>V481</t>
  </si>
  <si>
    <t>VPT 8vg excl.bh incl.db</t>
  </si>
  <si>
    <t>V432</t>
  </si>
  <si>
    <t>VPT 3vg incl.bh excl.db</t>
  </si>
  <si>
    <t>V442</t>
  </si>
  <si>
    <t>VPT 4vg incl.bh excl.db</t>
  </si>
  <si>
    <t>V456</t>
  </si>
  <si>
    <t>VPT 5vg incl.bh excl.db</t>
  </si>
  <si>
    <t>V462</t>
  </si>
  <si>
    <t>VPT 6vg incl.bh excl.db</t>
  </si>
  <si>
    <t>V472</t>
  </si>
  <si>
    <t>VPT 7vg incl.bh excl.db</t>
  </si>
  <si>
    <t>V482</t>
  </si>
  <si>
    <t>VPT 8vg incl.bh excl.db</t>
  </si>
  <si>
    <t>V433</t>
  </si>
  <si>
    <t>VPT 3vg incl.bh incl.db</t>
  </si>
  <si>
    <t>V443</t>
  </si>
  <si>
    <t>VPT 4vg incl.bh incl.db</t>
  </si>
  <si>
    <t>V457</t>
  </si>
  <si>
    <t>VPT 5vg incl.bh incl.db</t>
  </si>
  <si>
    <t>V463</t>
  </si>
  <si>
    <t>VPT 6vg incl.bh incl.db</t>
  </si>
  <si>
    <t>V473</t>
  </si>
  <si>
    <t>VPT 7vg incl.bh incl.db</t>
  </si>
  <si>
    <t>V483</t>
  </si>
  <si>
    <t>VPT 8vg incl.bh incl.db</t>
  </si>
  <si>
    <t>V513</t>
  </si>
  <si>
    <t>VPT 1lvg incl.bh incl.db</t>
  </si>
  <si>
    <t>V523</t>
  </si>
  <si>
    <t>VPT 2lvg incl.bh incl.db</t>
  </si>
  <si>
    <t>V533</t>
  </si>
  <si>
    <t>VPT 3lvg incl.bh incl.db</t>
  </si>
  <si>
    <t>V543</t>
  </si>
  <si>
    <t>VPT 4lvg incl.bh incl.db</t>
  </si>
  <si>
    <t>V553</t>
  </si>
  <si>
    <t>VPT 5lvg incl.bh incl.db</t>
  </si>
  <si>
    <t>V573</t>
  </si>
  <si>
    <t>VPT 1sglvg incl.bh incl.db</t>
  </si>
  <si>
    <t>V614</t>
  </si>
  <si>
    <t>VPT 1lg excl.bh excl.db</t>
  </si>
  <si>
    <t>V624</t>
  </si>
  <si>
    <t>VPT 2lg excl.bh excl.db</t>
  </si>
  <si>
    <t>V615</t>
  </si>
  <si>
    <t>VPT 1lg excl.bh incl.db</t>
  </si>
  <si>
    <t>V625</t>
  </si>
  <si>
    <t>VPT 2lg excl.bh incl.db</t>
  </si>
  <si>
    <t>V630</t>
  </si>
  <si>
    <t>VPT 3lg excl.bh excl.db</t>
  </si>
  <si>
    <t>V640</t>
  </si>
  <si>
    <t>VPT 4lg excl.bh excl.db</t>
  </si>
  <si>
    <t>V650</t>
  </si>
  <si>
    <t>VPT 5lg excl.bh excl.db</t>
  </si>
  <si>
    <t>V660</t>
  </si>
  <si>
    <t>VPT 6lg excl.bh excl.db</t>
  </si>
  <si>
    <t>V670</t>
  </si>
  <si>
    <t>VPT 7lg excl.bh excl.db</t>
  </si>
  <si>
    <t>V631</t>
  </si>
  <si>
    <t>VPT 3lg excl.bh incl.db</t>
  </si>
  <si>
    <t>V641</t>
  </si>
  <si>
    <t>VPT 4lg excl.bh incl.db</t>
  </si>
  <si>
    <t>V651</t>
  </si>
  <si>
    <t>VPT 5lg excl.bh incl.db</t>
  </si>
  <si>
    <t>V661</t>
  </si>
  <si>
    <t>VPT 6lg excl.bh incl.db</t>
  </si>
  <si>
    <t>V671</t>
  </si>
  <si>
    <t>VPT 7lg excl.bh incl.db</t>
  </si>
  <si>
    <t>V632</t>
  </si>
  <si>
    <t>VPT 3lg incl.bh excl.db</t>
  </si>
  <si>
    <t>V642</t>
  </si>
  <si>
    <t>VPT 4lg incl.bh excl.db</t>
  </si>
  <si>
    <t>V652</t>
  </si>
  <si>
    <t>VPT 5lg incl.bh excl.db</t>
  </si>
  <si>
    <t>V662</t>
  </si>
  <si>
    <t>VPT 6lg incl.bh excl.db</t>
  </si>
  <si>
    <t>V672</t>
  </si>
  <si>
    <t>VPT 7lg incl.bh excl.db</t>
  </si>
  <si>
    <t>V633</t>
  </si>
  <si>
    <t>VPT 3lg incl.bh incl.db</t>
  </si>
  <si>
    <t>V643</t>
  </si>
  <si>
    <t>VPT 4lg incl.bh incl.db</t>
  </si>
  <si>
    <t>V653</t>
  </si>
  <si>
    <t>VPT 5lg incl.bh incl.db</t>
  </si>
  <si>
    <t>V663</t>
  </si>
  <si>
    <t>VPT 6lg incl.bh incl.db</t>
  </si>
  <si>
    <t>V673</t>
  </si>
  <si>
    <t>VPT 7lg incl.bh incl.db</t>
  </si>
  <si>
    <t>V710</t>
  </si>
  <si>
    <t>VPT 1zg-auditief excl.bh excl.db</t>
  </si>
  <si>
    <t>V720</t>
  </si>
  <si>
    <t>VPT 2zg-auditief excl.bh excl.db</t>
  </si>
  <si>
    <t>V730</t>
  </si>
  <si>
    <t>VPT 3zg-auditief excl.bh excl.db</t>
  </si>
  <si>
    <t>V740</t>
  </si>
  <si>
    <t>VPT 4zg-auditief excl.bh excl.db</t>
  </si>
  <si>
    <t>V711</t>
  </si>
  <si>
    <t>VPT 1zg-auditief excl.bh incl.db</t>
  </si>
  <si>
    <t>V721</t>
  </si>
  <si>
    <t>VPT 2zg-auditief excl.bh incl.db</t>
  </si>
  <si>
    <t>V731</t>
  </si>
  <si>
    <t>VPT 3zg-auditief excl.bh incl.db</t>
  </si>
  <si>
    <t>V741</t>
  </si>
  <si>
    <t>VPT 4zg-auditief excl.bh incl.db</t>
  </si>
  <si>
    <t>V712</t>
  </si>
  <si>
    <t>VPT 1zg-auditief incl.bh excl.db</t>
  </si>
  <si>
    <t>V722</t>
  </si>
  <si>
    <t>VPT 2zg-auditief incl.bh excl.db</t>
  </si>
  <si>
    <t>V732</t>
  </si>
  <si>
    <t>VPT 3zg-auditief incl.bh excl.db</t>
  </si>
  <si>
    <t>V742</t>
  </si>
  <si>
    <t>VPT 4zg-auditief incl.bh excl.db</t>
  </si>
  <si>
    <t>V713</t>
  </si>
  <si>
    <t>VPT 1zg-auditief incl.bh incl.db</t>
  </si>
  <si>
    <t>V723</t>
  </si>
  <si>
    <t>VPT 2zg-auditief incl.bh incl.db</t>
  </si>
  <si>
    <t>V733</t>
  </si>
  <si>
    <t>VPT 3zg-auditief incl.bh incl.db</t>
  </si>
  <si>
    <t>V743</t>
  </si>
  <si>
    <t>VPT 4zg-auditief incl.bh incl.db</t>
  </si>
  <si>
    <t>V814</t>
  </si>
  <si>
    <t>VPT 1zg-visueel excl.bh excl.db</t>
  </si>
  <si>
    <t>V824</t>
  </si>
  <si>
    <t>VPT 2zg-visueel excl.bh excl.db</t>
  </si>
  <si>
    <t>V815</t>
  </si>
  <si>
    <t>VPT 1zg-visueel excl.bh incl.db</t>
  </si>
  <si>
    <t>V825</t>
  </si>
  <si>
    <t>VPT 2zg-visueel excl.bh incl.db</t>
  </si>
  <si>
    <t>V830</t>
  </si>
  <si>
    <t>VPT 3zg-visueel excl.bh excl.db</t>
  </si>
  <si>
    <t>V840</t>
  </si>
  <si>
    <t>VPT 4zg-visueel excl.bh excl.db</t>
  </si>
  <si>
    <t>V850</t>
  </si>
  <si>
    <t>VPT 5zg-visueel excl.bh excl.db</t>
  </si>
  <si>
    <t>V831</t>
  </si>
  <si>
    <t>VPT 3zg-visueel excl.bh incl.db</t>
  </si>
  <si>
    <t>V841</t>
  </si>
  <si>
    <t>VPT 4zg-visueel excl.bh incl.db</t>
  </si>
  <si>
    <t>V851</t>
  </si>
  <si>
    <t>VPT 5zg-visueel excl.bh incl.db</t>
  </si>
  <si>
    <t>V832</t>
  </si>
  <si>
    <t>VPT 3zg-visueel incl.bh excl.db</t>
  </si>
  <si>
    <t>V842</t>
  </si>
  <si>
    <t>VPT 4zg-visueel incl.bh excl.db</t>
  </si>
  <si>
    <t>V852</t>
  </si>
  <si>
    <t>VPT 5zg-visueel incl.bh excl.db</t>
  </si>
  <si>
    <t>V833</t>
  </si>
  <si>
    <t>VPT 3zg-visueel incl.bh incl.db</t>
  </si>
  <si>
    <t>V843</t>
  </si>
  <si>
    <t>VPT 4zg-visueel incl.bh incl.db</t>
  </si>
  <si>
    <t>V853</t>
  </si>
  <si>
    <t>VPT 5zg-visueel incl.bh incl.db</t>
  </si>
  <si>
    <t>Dagbesteding vg licht (vg1 en vg4)</t>
  </si>
  <si>
    <t>Dagbesteding vg midden (vg8)</t>
  </si>
  <si>
    <t>V9010</t>
  </si>
  <si>
    <t>V9011</t>
  </si>
  <si>
    <t>V940G</t>
  </si>
  <si>
    <t>V941G</t>
  </si>
  <si>
    <t>V942G</t>
  </si>
  <si>
    <t>V943G</t>
  </si>
  <si>
    <t>V944G</t>
  </si>
  <si>
    <t>V945G</t>
  </si>
  <si>
    <t>V946G</t>
  </si>
  <si>
    <t>V940</t>
  </si>
  <si>
    <t>V941</t>
  </si>
  <si>
    <t>V942</t>
  </si>
  <si>
    <t>V943</t>
  </si>
  <si>
    <t>V944</t>
  </si>
  <si>
    <t>V945</t>
  </si>
  <si>
    <t>V946</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</si>
  <si>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</si>
  <si>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</si>
  <si>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</si>
  <si>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</si>
  <si>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</si>
  <si>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</si>
  <si>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</si>
  <si>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</si>
  <si>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</si>
  <si>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</si>
  <si>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</si>
  <si>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</si>
  <si>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</si>
  <si>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</si>
  <si>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</si>
  <si>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</si>
  <si>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</si>
  <si>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</si>
  <si>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</si>
  <si>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</si>
  <si>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</si>
  <si>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</si>
  <si>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</si>
  <si>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Voor het jaar 2023 zijn er geen nieuwe prestaties van toepassing.</t>
  </si>
  <si>
    <t>Vervallen prestaties per 2023</t>
  </si>
  <si>
    <t>Voor het jaar 2023 zijn er geen prestaties komen te vervallen</t>
  </si>
  <si>
    <t>Bijlage 2 bij BR/REG-23121b Beleidsregel prestatiebeschrijvingen en tarieven modulaire zorg 2023</t>
  </si>
  <si>
    <t>( f )</t>
  </si>
  <si>
    <t>(a+b+c+d+e+f)</t>
  </si>
  <si>
    <t>kapitaal</t>
  </si>
  <si>
    <t>H117</t>
  </si>
  <si>
    <t>Huishoudelijke hulp</t>
  </si>
  <si>
    <t>H118</t>
  </si>
  <si>
    <t>Verpleging speciaal aan kinderen tot 18 jaar incl. beschikbaarheid</t>
  </si>
  <si>
    <t>H119</t>
  </si>
  <si>
    <t>Verpleging speciaal aan kinderen tot 18 jaar exclusief beschikbaarheid</t>
  </si>
  <si>
    <t>H126</t>
  </si>
  <si>
    <t>Persoonlijke verzorging</t>
  </si>
  <si>
    <t>H127</t>
  </si>
  <si>
    <t>Pv incl. beschikbaarheid</t>
  </si>
  <si>
    <t>H120</t>
  </si>
  <si>
    <t>Pv Speciaal</t>
  </si>
  <si>
    <t>H138</t>
  </si>
  <si>
    <t xml:space="preserve">Thuiszorgtechnologie ten behoeve van persoonlijke verzorging </t>
  </si>
  <si>
    <t>H139</t>
  </si>
  <si>
    <t>Thuizorgtechnologie ten behoeve van verpleging</t>
  </si>
  <si>
    <t>H300</t>
  </si>
  <si>
    <t>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</si>
  <si>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</si>
  <si>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</si>
  <si>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</si>
  <si>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</si>
  <si>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</si>
  <si>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</si>
  <si>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</si>
  <si>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</si>
  <si>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</si>
  <si>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</si>
  <si>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</si>
  <si>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</si>
  <si>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</si>
  <si>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</si>
  <si>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H306</t>
  </si>
  <si>
    <t>Thuiszorgtechnologie ten behoeve van begeleiding</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</si>
  <si>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</si>
  <si>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</si>
  <si>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</si>
  <si>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</si>
  <si>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</si>
  <si>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</si>
  <si>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</si>
  <si>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</si>
  <si>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</si>
  <si>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</si>
  <si>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</si>
  <si>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</si>
  <si>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</si>
  <si>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</si>
  <si>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</si>
  <si>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</si>
  <si>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</si>
  <si>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</si>
  <si>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</si>
  <si>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</si>
  <si>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</si>
  <si>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</si>
  <si>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</si>
  <si>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</si>
  <si>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</si>
  <si>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</si>
  <si>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</si>
  <si>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</si>
  <si>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</si>
  <si>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</si>
  <si>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</si>
  <si>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</si>
  <si>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</si>
  <si>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</si>
  <si>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</si>
  <si>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</si>
  <si>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</si>
  <si>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</si>
  <si>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</si>
  <si>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</si>
  <si>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</si>
  <si>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</si>
  <si>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</si>
  <si>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</si>
  <si>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</si>
  <si>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</si>
  <si>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</si>
  <si>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</si>
  <si>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</si>
  <si>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</si>
  <si>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</si>
  <si>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</si>
  <si>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</si>
  <si>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</si>
  <si>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</si>
  <si>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</si>
  <si>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</si>
  <si>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</si>
  <si>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</si>
  <si>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</si>
  <si>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</si>
  <si>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</si>
  <si>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</si>
  <si>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</si>
  <si>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H128</t>
  </si>
  <si>
    <t>Verpleging incl. beschikbaarheid</t>
  </si>
  <si>
    <t>H106</t>
  </si>
  <si>
    <t>Verpleging speciaal</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</si>
  <si>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</si>
  <si>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</si>
  <si>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</si>
  <si>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</si>
  <si>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</si>
  <si>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</si>
  <si>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</si>
  <si>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</si>
  <si>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</si>
  <si>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</si>
  <si>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</si>
  <si>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</si>
  <si>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</si>
  <si>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</si>
  <si>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</si>
  <si>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</si>
  <si>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</si>
  <si>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</si>
  <si>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</si>
  <si>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</si>
  <si>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</si>
  <si>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</si>
  <si>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</si>
  <si>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</si>
  <si>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</si>
  <si>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</si>
  <si>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</si>
  <si>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H338</t>
  </si>
  <si>
    <t>Behandeling sglvg</t>
  </si>
  <si>
    <t>H840</t>
  </si>
  <si>
    <t>Dagbehandeling LG/NAH</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</si>
  <si>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</si>
  <si>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</si>
  <si>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</si>
  <si>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</si>
  <si>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</si>
  <si>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</si>
  <si>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</si>
  <si>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</si>
  <si>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</si>
  <si>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</si>
  <si>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</si>
  <si>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</si>
  <si>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H321</t>
  </si>
  <si>
    <t>Reiskosten prestaties behandeling (H325 t/m H331 en H334 t/m H336)</t>
  </si>
  <si>
    <t>H337</t>
  </si>
  <si>
    <t>Reiskosten prestatie behandeling (H332 en H333)</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</si>
  <si>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</si>
  <si>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</si>
  <si>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</si>
  <si>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</si>
  <si>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</si>
  <si>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</si>
  <si>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</si>
  <si>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</si>
  <si>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</si>
  <si>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</si>
  <si>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</si>
  <si>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</si>
  <si>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H410</t>
  </si>
  <si>
    <t>H411</t>
  </si>
  <si>
    <t>H412</t>
  </si>
  <si>
    <t>H413</t>
  </si>
  <si>
    <t>H414</t>
  </si>
  <si>
    <t>H415</t>
  </si>
  <si>
    <t>H416</t>
  </si>
  <si>
    <t>H886</t>
  </si>
  <si>
    <t>H881</t>
  </si>
  <si>
    <t>H882</t>
  </si>
  <si>
    <t>H883</t>
  </si>
  <si>
    <t>H884</t>
  </si>
  <si>
    <t>H885</t>
  </si>
  <si>
    <t>H887</t>
  </si>
  <si>
    <t>Beleidsregel experiment Wlz-zorg in onderwijstijd - BR/REG-22161a</t>
  </si>
  <si>
    <t>H307</t>
  </si>
  <si>
    <t>H308</t>
  </si>
  <si>
    <t>H309</t>
  </si>
  <si>
    <t>H310</t>
  </si>
  <si>
    <t>H311</t>
  </si>
  <si>
    <t>Beleidsregel prestatiebeschrijving en tarieven advies crisis- en ondersteuningsteam (COT) 2023 - BR/REG-23120a</t>
  </si>
  <si>
    <t>Omschrijving prestatie</t>
  </si>
  <si>
    <t>Totaalwaarde per uur</t>
  </si>
  <si>
    <t>COT01</t>
  </si>
  <si>
    <t>COT advies gedragswetenschapper/gz-psycholoog</t>
  </si>
  <si>
    <t>COT02</t>
  </si>
  <si>
    <t>COT advies begeleider</t>
  </si>
  <si>
    <t>COT03</t>
  </si>
  <si>
    <t>COT advies leidinggevende</t>
  </si>
  <si>
    <t>COT04</t>
  </si>
  <si>
    <t>COT advies psychiater</t>
  </si>
  <si>
    <t>COT05</t>
  </si>
  <si>
    <t>COT advies avg</t>
  </si>
  <si>
    <t>COT06</t>
  </si>
  <si>
    <t>COT advies paramedisch</t>
  </si>
  <si>
    <t>EX001</t>
  </si>
  <si>
    <t>Gespecialiseerde zorg syndroom van Korsakov</t>
  </si>
  <si>
    <t>(a)</t>
  </si>
  <si>
    <t>(b)</t>
  </si>
  <si>
    <t>(a+b)</t>
  </si>
  <si>
    <t>(f)</t>
  </si>
  <si>
    <t>(c+d+e+f)</t>
  </si>
  <si>
    <t>Minimumtarief</t>
  </si>
  <si>
    <t>Maximumtarief</t>
  </si>
  <si>
    <t>Totaal</t>
  </si>
  <si>
    <t>Totaal loon</t>
  </si>
  <si>
    <t>Totaal materieel</t>
  </si>
  <si>
    <t>nhc</t>
  </si>
  <si>
    <t>nic</t>
  </si>
  <si>
    <t>Prestaties met bandbreedte tarieven</t>
  </si>
  <si>
    <t>VN041</t>
  </si>
  <si>
    <t>VPT 4VV excl.BH incl.DB en incl. nbf</t>
  </si>
  <si>
    <t>VN043</t>
  </si>
  <si>
    <t>VPT 4VV incl.BH incl.DB en incl. nbf</t>
  </si>
  <si>
    <t>VN051</t>
  </si>
  <si>
    <t>VPT 5VV excl.BH incl.DB en incl. nbf</t>
  </si>
  <si>
    <t>VN053</t>
  </si>
  <si>
    <t>VPT 5VV incl.BH incl.DB en incl. nbf</t>
  </si>
  <si>
    <t>VN061</t>
  </si>
  <si>
    <t>VPT 6VV excl.BH incl.DB en incl. nbf</t>
  </si>
  <si>
    <t>VN063</t>
  </si>
  <si>
    <t>VPT 6VV incl.BH incl.DB en incl. nbf</t>
  </si>
  <si>
    <t>VN071</t>
  </si>
  <si>
    <t>VPT 7VV excl.BH incl.DB en incl. nbf</t>
  </si>
  <si>
    <t>VN073</t>
  </si>
  <si>
    <t>VPT 7VV incl.BH incl.DB en incl. nbf</t>
  </si>
  <si>
    <t>VN081</t>
  </si>
  <si>
    <t>VPT 8VV excl.BH incl.DB en incl. nbf</t>
  </si>
  <si>
    <t>VN083</t>
  </si>
  <si>
    <t>VPT 8VV incl.BH incl.DB en incl. nbf</t>
  </si>
  <si>
    <t>VN095</t>
  </si>
  <si>
    <t>VPT 9bVV excl.BH incl.DB en incl. nbf</t>
  </si>
  <si>
    <t>VN097</t>
  </si>
  <si>
    <t>VPT 9bVV incl.BH incl.DB en incl. nbf</t>
  </si>
  <si>
    <t>VN101</t>
  </si>
  <si>
    <t>VPT 10VV excl.BH incl.DB en incl. nbf</t>
  </si>
  <si>
    <t>VN103</t>
  </si>
  <si>
    <t>VPT 10VV incl.BH incl.DB en incl. nbf</t>
  </si>
  <si>
    <t>ZN041</t>
  </si>
  <si>
    <t>ZZP 4VV excl.BH incl.DB en incl. nbf</t>
  </si>
  <si>
    <t>ZN043</t>
  </si>
  <si>
    <t>ZZP 4VV incl.BH incl.DB en incl. nbf</t>
  </si>
  <si>
    <t>ZN051</t>
  </si>
  <si>
    <t>ZZP 5VV excl.BH incl.DB en incl. nbf</t>
  </si>
  <si>
    <t>ZN053</t>
  </si>
  <si>
    <t>ZZP 5VV incl.BH incl.DB en incl. nbf</t>
  </si>
  <si>
    <t>ZN061</t>
  </si>
  <si>
    <t>ZZP 6VV excl.BH incl.DB en incl. nbf</t>
  </si>
  <si>
    <t>ZN063</t>
  </si>
  <si>
    <t>ZZP 6VV incl.BH incl.DB en incl. nbf</t>
  </si>
  <si>
    <t>ZN071</t>
  </si>
  <si>
    <t>ZZP 7VV excl.BH incl.DB en incl. nbf</t>
  </si>
  <si>
    <t>ZN073</t>
  </si>
  <si>
    <t>ZZP 7VV incl.BH incl.DB en incl. nbf</t>
  </si>
  <si>
    <t>ZN081</t>
  </si>
  <si>
    <t>ZZP 8VV excl.BH incl.DB en incl. nbf</t>
  </si>
  <si>
    <t>ZN083</t>
  </si>
  <si>
    <t>ZZP 8VV incl.BH incl.DB en incl. nbf</t>
  </si>
  <si>
    <t>ZN095</t>
  </si>
  <si>
    <t>ZZP 9bVV excl.BH incl.DB en incl. nbf</t>
  </si>
  <si>
    <t>ZN097</t>
  </si>
  <si>
    <t>ZZP 9bVV incl.BH incl.DB en incl. nbf</t>
  </si>
  <si>
    <t>ZN101</t>
  </si>
  <si>
    <t>ZZP 10VV excl.BH incl.DB en incl. nbf</t>
  </si>
  <si>
    <t>ZN103</t>
  </si>
  <si>
    <t>ZZP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</si>
  <si>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</si>
  <si>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</si>
  <si>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</si>
  <si>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</si>
  <si>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</si>
  <si>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</si>
  <si>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</si>
  <si>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</si>
  <si>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</si>
  <si>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</si>
  <si>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</si>
  <si>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Bijlage 5 bij BR/REG-20124b Beleidsregel prestatiebeschrijvingen en tarieven zorgzwaartepakketten en volledig pakket thuis 2020</t>
  </si>
  <si>
    <t>Niet meegenomen prestatiecodes</t>
  </si>
  <si>
    <t>I001</t>
  </si>
  <si>
    <t>Inrichtingskosten bij gedwongen  verhuizing eenpersoonswoning</t>
  </si>
  <si>
    <t>I002</t>
  </si>
  <si>
    <t>Inrichtingskosten bij gedwongen verhuizing meerpersoonswoning</t>
  </si>
  <si>
    <t>Beleidsregel prestatiebeschrijving en tarief verkeerde bed Wlz 2023 - BR/REG-23118a</t>
  </si>
  <si>
    <t>Beleidsregel prestatiebeschrijving en tarieven advies crisis- en ondersteuningsteam (COT) 2023 - BR/REG-23120a
Beleidsregel prestatiebeschrijving en tarief verkeerde bed Wlz 2023 BR/REG-23118a
Beleidsregel prestatiebeschrijving en tarief gespecialiseerde zorg Wlz 2023 - BR/REG-23125a</t>
  </si>
  <si>
    <t>Z1005</t>
  </si>
  <si>
    <t>Beleidsregel prestatiebeschrijving en tarief gespecialiseerde zorg Wlz 2023 - BR/REG-23125a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</si>
</sst>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164" formatCode="0.0%"/>
    <numFmt numFmtId="165" formatCode="&quot;€&quot;\ #,##0.00"/>
    <numFmt numFmtId="166" formatCode="_ [$€-2]\ * #,##0.00_ ;_ [$€-2]\ * \-#,##0.00_ ;_ [$€-2]\ * &quot;-&quot;??_ ;_ @_ "/>
  </numFmts>
  <fonts count="1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sz val="8"/>
      <name val="Calibri"/>
      <family val="2"/>
      <scheme val="minor"/>
    </font>
    <font>
      <b/>
      <sz val="11"/>
      <color rgb="FF000000"/>
      <name val="Georgia"/>
      <family val="1"/>
    </font>
    <font>
      <sz val="11"/>
      <color rgb="FF000000"/>
      <name val="Georgia"/>
      <family val="1"/>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FF"/>
        <bgColor indexed="64"/>
      </patternFill>
    </fill>
  </fills>
  <borders count="2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999999"/>
      </left>
      <right style="medium">
        <color rgb="FF999999"/>
      </right>
      <top style="medium">
        <color rgb="FF999999"/>
      </top>
      <bottom style="medium">
        <color rgb="FF999999"/>
      </bottom>
      <diagonal/>
    </border>
    <border>
      <left style="medium">
        <color rgb="FF999999"/>
      </left>
      <right style="medium">
        <color rgb="FF000000"/>
      </right>
      <top style="medium">
        <color rgb="FF999999"/>
      </top>
      <bottom style="medium">
        <color rgb="FF000000"/>
      </bottom>
      <diagonal/>
    </border>
    <border>
      <left style="medium">
        <color rgb="FF000000"/>
      </left>
      <right style="medium">
        <color rgb="FF000000"/>
      </right>
      <top style="medium">
        <color rgb="FF999999"/>
      </top>
      <bottom style="medium">
        <color rgb="FF000000"/>
      </bottom>
      <diagonal/>
    </border>
    <border>
      <left style="medium">
        <color rgb="FF000000"/>
      </left>
      <right style="medium">
        <color rgb="FF999999"/>
      </right>
      <top style="medium">
        <color rgb="FF999999"/>
      </top>
      <bottom style="medium">
        <color rgb="FF000000"/>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89">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2" fontId="5" fillId="2" borderId="2" xfId="4" applyNumberFormat="1" applyAlignment="1">
      <alignment horizontal="center"/>
    </xf>
    <xf numFmtId="164" fontId="5" fillId="2" borderId="2" xfId="4" applyNumberFormat="1"/>
    <xf numFmtId="166" fontId="0" fillId="0" borderId="0" xfId="0"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0" fillId="8" borderId="0" xfId="0" quotePrefix="1" applyFill="1"/>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164" fontId="6" fillId="3" borderId="3" xfId="1" applyNumberFormat="1" applyFont="1" applyFill="1" applyBorder="1" applyAlignment="1">
      <alignment horizontal="left" wrapText="1"/>
    </xf>
    <xf numFmtId="0" fontId="7" fillId="0" borderId="6" xfId="0" applyFont="1" applyBorder="1" applyAlignment="1">
      <alignment horizontal="left"/>
    </xf>
    <xf numFmtId="49" fontId="7" fillId="0" borderId="6" xfId="0" applyNumberFormat="1" applyFont="1" applyBorder="1" applyAlignment="1">
      <alignment horizontal="left"/>
    </xf>
    <xf numFmtId="49" fontId="0" fillId="0" borderId="0" xfId="0" applyNumberFormat="1" applyAlignment="1">
      <alignment horizontal="left"/>
    </xf>
    <xf numFmtId="165" fontId="9" fillId="0" borderId="0" xfId="0" applyNumberFormat="1" applyFont="1" applyAlignment="1">
      <alignment horizontal="center" wrapText="1"/>
    </xf>
    <xf numFmtId="10" fontId="0" fillId="0" borderId="0" xfId="0" applyNumberFormat="1"/>
    <xf numFmtId="0" fontId="15" fillId="12" borderId="23" xfId="0" applyFont="1" applyFill="1" applyBorder="1" applyAlignment="1">
      <alignment horizontal="left" vertical="top" wrapText="1"/>
    </xf>
    <xf numFmtId="0" fontId="15" fillId="12" borderId="24" xfId="0" applyFont="1" applyFill="1" applyBorder="1" applyAlignment="1">
      <alignment horizontal="left" vertical="top" wrapText="1"/>
    </xf>
    <xf numFmtId="0" fontId="15" fillId="12" borderId="25" xfId="0" applyFont="1" applyFill="1" applyBorder="1" applyAlignment="1">
      <alignment horizontal="left" vertical="top" wrapText="1"/>
    </xf>
    <xf numFmtId="0" fontId="16" fillId="12" borderId="22" xfId="0" applyFont="1" applyFill="1" applyBorder="1" applyAlignment="1">
      <alignment horizontal="left" vertical="top" wrapText="1"/>
    </xf>
    <xf numFmtId="44" fontId="16" fillId="12" borderId="22" xfId="5" applyFont="1" applyFill="1" applyBorder="1" applyAlignment="1">
      <alignment horizontal="left" vertical="top" wrapText="1"/>
    </xf>
    <xf numFmtId="44" fontId="0" fillId="0" borderId="0" xfId="5" applyFont="1"/>
    <xf numFmtId="0" fontId="0" fillId="0" borderId="0" xfId="0" quotePrefix="1"/>
    <xf numFmtId="0" fontId="16" fillId="12" borderId="0" xfId="0" applyFont="1" applyFill="1" applyAlignment="1">
      <alignment horizontal="left" vertical="top" wrapText="1"/>
    </xf>
    <xf numFmtId="44" fontId="16" fillId="12" borderId="0" xfId="5" applyFont="1" applyFill="1" applyBorder="1" applyAlignment="1">
      <alignment horizontal="left" vertical="top" wrapText="1"/>
    </xf>
    <xf numFmtId="0" fontId="0" fillId="0" borderId="0" xfId="0" applyAlignment="1">
      <alignment wrapText="1"/>
    </xf>
    <xf numFmtId="0" fontId="3" fillId="0" borderId="10" xfId="3" applyFont="1" applyBorder="1" applyAlignment="1">
      <alignment horizontal="left"/>
    </xf>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8" borderId="6" xfId="0" applyFill="1" applyBorder="1" applyAlignment="1">
      <alignment horizontal="left" vertical="top"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165" fontId="9" fillId="0" borderId="0" xfId="0" applyNumberFormat="1" applyFont="1" applyAlignment="1">
      <alignment horizontal="center"/>
    </xf>
    <xf numFmtId="0" fontId="0" fillId="0" borderId="0" xfId="0"/>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0" fontId="6" fillId="4" borderId="0" xfId="0" applyFont="1" applyFill="1" applyAlignment="1">
      <alignment horizontal="left"/>
    </xf>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6">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workbookViewId="0">
      <selection activeCell="D11" sqref="D11"/>
    </sheetView>
  </sheetViews>
  <sheetFormatPr defaultColWidth="0" defaultRowHeight="15" zeroHeight="1" x14ac:dyDescent="0.25"/>
  <cols>
    <col min="1" max="1" width="28.42578125" style="26" customWidth="1"/>
    <col min="2" max="2" width="17.28515625" style="26" customWidth="1"/>
    <col min="3" max="11" width="9.140625" style="26" customWidth="1"/>
    <col min="12" max="16384" width="9.140625" hidden="1"/>
  </cols>
  <sheetData>
    <row r="1" spans="1:11" ht="20.25" thickBot="1" x14ac:dyDescent="0.35">
      <c r="A1" s="24" t="s">
        <v>0</v>
      </c>
      <c r="B1" s="24"/>
      <c r="C1" s="24"/>
      <c r="D1" s="24"/>
      <c r="E1" s="24"/>
      <c r="F1" s="24"/>
      <c r="G1" s="24"/>
      <c r="H1" s="24"/>
      <c r="I1" s="24"/>
      <c r="J1" s="24"/>
      <c r="K1" s="24"/>
    </row>
    <row r="2" spans="1:11" ht="15.75" thickTop="1" x14ac:dyDescent="0.25">
      <c r="A2" s="25"/>
    </row>
    <row r="3" spans="1:11" x14ac:dyDescent="0.25">
      <c r="A3" s="25" t="s">
        <v>1</v>
      </c>
      <c r="B3" s="27">
        <f ca="1">NOW()</f>
        <v>45538.691445370372</v>
      </c>
    </row>
    <row r="4" spans="1:11" x14ac:dyDescent="0.25">
      <c r="A4" s="25" t="s">
        <v>2</v>
      </c>
      <c r="B4" s="28" t="s">
        <v>3</v>
      </c>
    </row>
    <row r="5" spans="1:11" x14ac:dyDescent="0.25">
      <c r="A5" s="25" t="s">
        <v>4</v>
      </c>
      <c r="B5" s="26" t="s">
        <v>5</v>
      </c>
    </row>
    <row r="6" spans="1:11" x14ac:dyDescent="0.25">
      <c r="A6" s="25"/>
    </row>
    <row r="7" spans="1:11" x14ac:dyDescent="0.25">
      <c r="A7" s="77" t="s">
        <v>6</v>
      </c>
      <c r="B7" s="77"/>
      <c r="C7" s="77"/>
      <c r="D7" s="77"/>
      <c r="E7" s="77"/>
      <c r="F7" s="77"/>
      <c r="G7" s="77"/>
      <c r="H7" s="77"/>
      <c r="I7" s="77"/>
      <c r="J7" s="77"/>
      <c r="K7" s="77"/>
    </row>
    <row r="8" spans="1:11" ht="15" customHeight="1" x14ac:dyDescent="0.25"/>
    <row r="9" spans="1:11" ht="18" thickBot="1" x14ac:dyDescent="0.35">
      <c r="A9" s="78" t="s">
        <v>7</v>
      </c>
      <c r="B9" s="78"/>
      <c r="C9" s="78"/>
      <c r="D9" s="78"/>
      <c r="E9" s="78"/>
      <c r="F9" s="78"/>
      <c r="G9" s="78"/>
      <c r="H9" s="78"/>
      <c r="I9" s="78"/>
      <c r="J9" s="78"/>
      <c r="K9" s="78"/>
    </row>
    <row r="10" spans="1:11" ht="32.450000000000003" customHeight="1" x14ac:dyDescent="0.25">
      <c r="A10" s="79" t="s">
        <v>8</v>
      </c>
      <c r="B10" s="79"/>
      <c r="C10" s="79"/>
      <c r="D10" s="79"/>
      <c r="E10" s="79"/>
      <c r="F10" s="79"/>
      <c r="G10" s="79"/>
      <c r="H10" s="79"/>
      <c r="I10" s="79"/>
      <c r="J10" s="79"/>
      <c r="K10" s="79"/>
    </row>
    <row r="11" spans="1:11" s="59" customFormat="1" ht="18" thickBot="1" x14ac:dyDescent="0.35">
      <c r="A11" s="59" t="s">
        <v>9</v>
      </c>
    </row>
    <row r="12" spans="1:11" x14ac:dyDescent="0.25">
      <c r="A12" s="29" t="s">
        <v>10</v>
      </c>
      <c r="B12" s="30"/>
      <c r="C12" s="31"/>
      <c r="D12" s="31"/>
      <c r="E12" s="31"/>
      <c r="F12" s="31"/>
      <c r="G12" s="31"/>
      <c r="H12" s="31"/>
      <c r="I12" s="31"/>
      <c r="J12" s="31"/>
      <c r="K12" s="32"/>
    </row>
    <row r="13" spans="1:11" ht="29.25" customHeight="1" x14ac:dyDescent="0.25">
      <c r="A13" s="33" t="s">
        <v>11</v>
      </c>
      <c r="B13" s="74" t="s">
        <v>12</v>
      </c>
      <c r="C13" s="75"/>
      <c r="D13" s="75"/>
      <c r="E13" s="75"/>
      <c r="F13" s="75"/>
      <c r="G13" s="75"/>
      <c r="H13" s="75"/>
      <c r="I13" s="75"/>
      <c r="J13" s="75"/>
      <c r="K13" s="76"/>
    </row>
    <row r="14" spans="1:11" ht="29.25" customHeight="1" x14ac:dyDescent="0.25">
      <c r="A14" s="34" t="s">
        <v>13</v>
      </c>
      <c r="B14" s="62" t="s">
        <v>14</v>
      </c>
      <c r="C14" s="63"/>
      <c r="D14" s="63"/>
      <c r="E14" s="63"/>
      <c r="F14" s="63"/>
      <c r="G14" s="63"/>
      <c r="H14" s="63"/>
      <c r="I14" s="63"/>
      <c r="J14" s="63"/>
      <c r="K14" s="64"/>
    </row>
    <row r="15" spans="1:11" ht="29.25" customHeight="1" x14ac:dyDescent="0.25">
      <c r="A15" s="34" t="s">
        <v>15</v>
      </c>
      <c r="B15" s="62" t="s">
        <v>14</v>
      </c>
      <c r="C15" s="63"/>
      <c r="D15" s="63"/>
      <c r="E15" s="63"/>
      <c r="F15" s="63"/>
      <c r="G15" s="63"/>
      <c r="H15" s="63"/>
      <c r="I15" s="63"/>
      <c r="J15" s="63"/>
      <c r="K15" s="64"/>
    </row>
    <row r="16" spans="1:11" ht="51" customHeight="1" x14ac:dyDescent="0.25">
      <c r="A16" s="34" t="s">
        <v>16</v>
      </c>
      <c r="B16" s="62" t="s">
        <v>17</v>
      </c>
      <c r="C16" s="63"/>
      <c r="D16" s="63"/>
      <c r="E16" s="63"/>
      <c r="F16" s="63"/>
      <c r="G16" s="63"/>
      <c r="H16" s="63"/>
      <c r="I16" s="63"/>
      <c r="J16" s="63"/>
      <c r="K16" s="64"/>
    </row>
    <row r="17" spans="1:11" ht="72.75" customHeight="1" x14ac:dyDescent="0.25">
      <c r="A17" s="34" t="s">
        <v>18</v>
      </c>
      <c r="B17" s="62" t="s">
        <v>1214</v>
      </c>
      <c r="C17" s="63"/>
      <c r="D17" s="63"/>
      <c r="E17" s="63"/>
      <c r="F17" s="63"/>
      <c r="G17" s="63"/>
      <c r="H17" s="63"/>
      <c r="I17" s="63"/>
      <c r="J17" s="63"/>
      <c r="K17" s="64"/>
    </row>
    <row r="18" spans="1:11" ht="29.25" customHeight="1" x14ac:dyDescent="0.25">
      <c r="A18" s="34" t="s">
        <v>19</v>
      </c>
      <c r="B18" s="62" t="s">
        <v>14</v>
      </c>
      <c r="C18" s="63"/>
      <c r="D18" s="63"/>
      <c r="E18" s="63"/>
      <c r="F18" s="63"/>
      <c r="G18" s="63"/>
      <c r="H18" s="63"/>
      <c r="I18" s="63"/>
      <c r="J18" s="63"/>
      <c r="K18" s="64"/>
    </row>
    <row r="19" spans="1:11" ht="30" customHeight="1" x14ac:dyDescent="0.25">
      <c r="A19" s="35" t="s">
        <v>20</v>
      </c>
      <c r="B19" s="62" t="s">
        <v>21</v>
      </c>
      <c r="C19" s="63"/>
      <c r="D19" s="63"/>
      <c r="E19" s="63"/>
      <c r="F19" s="63"/>
      <c r="G19" s="63"/>
      <c r="H19" s="63"/>
      <c r="I19" s="63"/>
      <c r="J19" s="63"/>
      <c r="K19" s="64"/>
    </row>
    <row r="20" spans="1:11" x14ac:dyDescent="0.25"/>
    <row r="21" spans="1:11" x14ac:dyDescent="0.25">
      <c r="A21" s="68" t="s">
        <v>22</v>
      </c>
      <c r="B21" s="68"/>
      <c r="C21" s="68"/>
      <c r="D21" s="68"/>
      <c r="E21" s="68"/>
      <c r="F21" s="68"/>
      <c r="G21" s="68"/>
      <c r="H21" s="68"/>
      <c r="I21" s="68"/>
      <c r="J21" s="68"/>
      <c r="K21" s="68"/>
    </row>
    <row r="22" spans="1:11" ht="63" customHeight="1" x14ac:dyDescent="0.25">
      <c r="A22" s="60" t="s">
        <v>23</v>
      </c>
      <c r="B22" s="65" t="s">
        <v>24</v>
      </c>
      <c r="C22" s="66"/>
      <c r="D22" s="66"/>
      <c r="E22" s="66"/>
      <c r="F22" s="66"/>
      <c r="G22" s="66"/>
      <c r="H22" s="66"/>
      <c r="I22" s="66"/>
      <c r="J22" s="66"/>
      <c r="K22" s="67"/>
    </row>
    <row r="23" spans="1:11" ht="134.1" customHeight="1" x14ac:dyDescent="0.25">
      <c r="A23" s="61"/>
      <c r="B23" s="73" t="s">
        <v>25</v>
      </c>
      <c r="C23" s="73"/>
      <c r="D23" s="73"/>
      <c r="E23" s="73"/>
      <c r="F23" s="73"/>
      <c r="G23" s="73"/>
      <c r="H23" s="73"/>
      <c r="I23" s="73"/>
      <c r="J23" s="73"/>
      <c r="K23" s="73"/>
    </row>
    <row r="24" spans="1:11" ht="75" customHeight="1" x14ac:dyDescent="0.25">
      <c r="A24" s="70" t="s">
        <v>26</v>
      </c>
      <c r="B24" s="72" t="s">
        <v>27</v>
      </c>
      <c r="C24" s="72"/>
      <c r="D24" s="72"/>
      <c r="E24" s="72"/>
      <c r="F24" s="72"/>
      <c r="G24" s="72"/>
      <c r="H24" s="72"/>
      <c r="I24" s="72"/>
      <c r="J24" s="72"/>
      <c r="K24" s="72"/>
    </row>
    <row r="25" spans="1:11" ht="63.75" customHeight="1" x14ac:dyDescent="0.25">
      <c r="A25" s="71"/>
      <c r="B25" s="72" t="s">
        <v>28</v>
      </c>
      <c r="C25" s="72"/>
      <c r="D25" s="72"/>
      <c r="E25" s="72"/>
      <c r="F25" s="72"/>
      <c r="G25" s="72"/>
      <c r="H25" s="72"/>
      <c r="I25" s="72"/>
      <c r="J25" s="72"/>
      <c r="K25" s="72"/>
    </row>
    <row r="26" spans="1:11" ht="68.25" customHeight="1" x14ac:dyDescent="0.25">
      <c r="A26" s="38" t="s">
        <v>29</v>
      </c>
      <c r="B26" s="69" t="s">
        <v>30</v>
      </c>
      <c r="C26" s="69"/>
      <c r="D26" s="69"/>
      <c r="E26" s="69"/>
      <c r="F26" s="69"/>
      <c r="G26" s="69"/>
      <c r="H26" s="69"/>
      <c r="I26" s="69"/>
      <c r="J26" s="69"/>
      <c r="K26" s="69"/>
    </row>
    <row r="27" spans="1:11" ht="89.25" customHeight="1" x14ac:dyDescent="0.25">
      <c r="A27" s="38" t="s">
        <v>31</v>
      </c>
      <c r="B27" s="69" t="s">
        <v>32</v>
      </c>
      <c r="C27" s="69"/>
      <c r="D27" s="69"/>
      <c r="E27" s="69"/>
      <c r="F27" s="69"/>
      <c r="G27" s="69"/>
      <c r="H27" s="69"/>
      <c r="I27" s="69"/>
      <c r="J27" s="69"/>
      <c r="K27" s="69"/>
    </row>
    <row r="28" spans="1:11" x14ac:dyDescent="0.25"/>
    <row r="29" spans="1:11" s="26" customFormat="1" x14ac:dyDescent="0.25"/>
    <row r="30" spans="1:11" x14ac:dyDescent="0.25"/>
    <row r="31" spans="1:11" x14ac:dyDescent="0.25"/>
    <row r="32" spans="1:11" x14ac:dyDescent="0.25"/>
    <row r="33" s="26" customFormat="1"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5" x14ac:dyDescent="0.25"/>
    <row r="46" x14ac:dyDescent="0.25"/>
    <row r="47" x14ac:dyDescent="0.25"/>
    <row r="48" x14ac:dyDescent="0.25"/>
    <row r="49" x14ac:dyDescent="0.25"/>
    <row r="50" x14ac:dyDescent="0.25"/>
    <row r="58" x14ac:dyDescent="0.25"/>
    <row r="62" x14ac:dyDescent="0.25"/>
    <row r="63" x14ac:dyDescent="0.25"/>
    <row r="64" x14ac:dyDescent="0.25"/>
    <row r="65" x14ac:dyDescent="0.25"/>
    <row r="66" x14ac:dyDescent="0.25"/>
  </sheetData>
  <mergeCells count="19">
    <mergeCell ref="B13:K13"/>
    <mergeCell ref="B18:K18"/>
    <mergeCell ref="A7:K7"/>
    <mergeCell ref="A9:K9"/>
    <mergeCell ref="A10:K10"/>
    <mergeCell ref="B14:K14"/>
    <mergeCell ref="B15:K15"/>
    <mergeCell ref="B16:K16"/>
    <mergeCell ref="B17:K17"/>
    <mergeCell ref="A22:A23"/>
    <mergeCell ref="B19:K19"/>
    <mergeCell ref="B22:K22"/>
    <mergeCell ref="A21:K21"/>
    <mergeCell ref="B27:K27"/>
    <mergeCell ref="B26:K26"/>
    <mergeCell ref="A24:A25"/>
    <mergeCell ref="B25:K25"/>
    <mergeCell ref="B24:K24"/>
    <mergeCell ref="B23:K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626"/>
  <sheetViews>
    <sheetView topLeftCell="G1" zoomScale="115" zoomScaleNormal="115" workbookViewId="0">
      <selection activeCell="P2" activeCellId="1" sqref="I2:I8 P2:P8"/>
    </sheetView>
  </sheetViews>
  <sheetFormatPr defaultColWidth="8.85546875" defaultRowHeight="15" x14ac:dyDescent="0.25"/>
  <cols>
    <col min="1" max="1" width="12.7109375" bestFit="1" customWidth="1"/>
    <col min="2" max="2" width="12.7109375" customWidth="1"/>
    <col min="4" max="4" width="12.85546875" bestFit="1" customWidth="1"/>
    <col min="6" max="6" width="62.140625" customWidth="1"/>
    <col min="7" max="7" width="18.42578125" customWidth="1"/>
    <col min="8" max="8" width="24.28515625" customWidth="1"/>
    <col min="9" max="9" width="29.85546875" bestFit="1" customWidth="1"/>
    <col min="10" max="10" width="18.140625" bestFit="1" customWidth="1"/>
    <col min="11" max="11" width="18.42578125" bestFit="1" customWidth="1"/>
    <col min="12" max="13" width="18.42578125" customWidth="1"/>
    <col min="14" max="14" width="18.42578125" bestFit="1" customWidth="1"/>
    <col min="15" max="15" width="12.140625" customWidth="1"/>
    <col min="16" max="16" width="13.42578125" customWidth="1"/>
    <col min="17" max="17" width="10.85546875" bestFit="1" customWidth="1"/>
  </cols>
  <sheetData>
    <row r="1" spans="1:17" ht="14.45" customHeight="1" x14ac:dyDescent="0.25">
      <c r="A1" s="6" t="s">
        <v>33</v>
      </c>
      <c r="B1" s="6" t="s">
        <v>34</v>
      </c>
      <c r="C1" s="6" t="s">
        <v>35</v>
      </c>
      <c r="D1" s="6" t="s">
        <v>36</v>
      </c>
      <c r="E1" s="6" t="s">
        <v>37</v>
      </c>
      <c r="F1" s="6" t="s">
        <v>38</v>
      </c>
      <c r="G1" s="6" t="s">
        <v>39</v>
      </c>
      <c r="H1" s="6" t="s">
        <v>40</v>
      </c>
      <c r="I1" s="20" t="s">
        <v>41</v>
      </c>
      <c r="J1" s="20" t="s">
        <v>42</v>
      </c>
      <c r="K1" s="20" t="s">
        <v>43</v>
      </c>
      <c r="L1" s="20" t="s">
        <v>44</v>
      </c>
      <c r="M1" s="20" t="s">
        <v>45</v>
      </c>
      <c r="N1" s="20" t="s">
        <v>46</v>
      </c>
      <c r="O1" s="20" t="s">
        <v>47</v>
      </c>
      <c r="P1" s="20" t="s">
        <v>48</v>
      </c>
      <c r="Q1" s="20" t="s">
        <v>49</v>
      </c>
    </row>
    <row r="2" spans="1:17" x14ac:dyDescent="0.25">
      <c r="D2" s="8"/>
      <c r="G2" s="23"/>
      <c r="H2" s="4"/>
      <c r="I2" s="21" t="e">
        <f t="shared" ref="I2:I8" si="0">G2/H2</f>
        <v>#DIV/0!</v>
      </c>
      <c r="J2" s="1">
        <f>_xlfn.IFNA(VLOOKUP(E2,'Bijlage ZZP'!$B:$I,8,FALSE),0)</f>
        <v>0</v>
      </c>
      <c r="K2" s="1">
        <f>_xlfn.IFNA(VLOOKUP(E2,'Bijlage VPT'!$B:$I,8,FALSE),0)</f>
        <v>0</v>
      </c>
      <c r="L2" s="1">
        <f>_xlfn.IFNA(INDEX('Bijlage MPT'!J:J,MATCH('Betaald tarief 2023'!E2,'Bijlage MPT'!B:B,0)),0)</f>
        <v>0</v>
      </c>
      <c r="M2" s="1">
        <f>_xlfn.IFNA(INDEX('Bijlage COT en VB'!C:C,MATCH('Betaald tarief 2023'!E2,'Bijlage COT en VB'!A:A,0)),0)</f>
        <v>0</v>
      </c>
      <c r="N2" s="1">
        <f>_xlfn.IFNA(VLOOKUP(E2,'Bijlage NBF2'!$B:$L,11,FALSE),0)</f>
        <v>0</v>
      </c>
      <c r="O2" s="1">
        <f>IF(OR(E2="ZMZ01",E2="EX001"),I2/(INDEX('Meerzorg gunning'!C:C,MATCH('Betaald tarief 2023'!A2,'Meerzorg gunning'!A:A,0))),MAX(J2:N2))</f>
        <v>0</v>
      </c>
      <c r="P2" s="22" t="str">
        <f t="shared" ref="P2:P8" si="1">IFERROR((I2/O2),"")</f>
        <v/>
      </c>
      <c r="Q2" s="1">
        <f>O2*H2</f>
        <v>0</v>
      </c>
    </row>
    <row r="3" spans="1:17" x14ac:dyDescent="0.25">
      <c r="D3" s="8"/>
      <c r="G3" s="23"/>
      <c r="H3" s="4"/>
      <c r="I3" s="21" t="e">
        <f t="shared" si="0"/>
        <v>#DIV/0!</v>
      </c>
      <c r="J3" s="1">
        <f>_xlfn.IFNA(VLOOKUP(E3,'Bijlage ZZP'!$B:$I,8,FALSE),0)</f>
        <v>0</v>
      </c>
      <c r="K3" s="1">
        <f>_xlfn.IFNA(VLOOKUP(E3,'Bijlage VPT'!$B:$I,8,FALSE),0)</f>
        <v>0</v>
      </c>
      <c r="L3" s="1">
        <f>_xlfn.IFNA(INDEX('Bijlage MPT'!J:J,MATCH('Betaald tarief 2023'!E3,'Bijlage MPT'!B:B,0)),0)</f>
        <v>0</v>
      </c>
      <c r="M3" s="1">
        <f>_xlfn.IFNA(INDEX('Bijlage COT en VB'!C:C,MATCH('Betaald tarief 2023'!E3,'Bijlage COT en VB'!A:A,0)),0)</f>
        <v>0</v>
      </c>
      <c r="N3" s="1">
        <f>_xlfn.IFNA(VLOOKUP(E3,'Bijlage NBF2'!$B:$L,11,FALSE),0)</f>
        <v>0</v>
      </c>
      <c r="O3" s="1">
        <f>IF(OR(E3="ZMZ01",E3="EX001"),I3/(INDEX('Meerzorg gunning'!C:C,MATCH('Betaald tarief 2023'!A3,'Meerzorg gunning'!A:A,0))),MAX(J3:N3))</f>
        <v>0</v>
      </c>
      <c r="P3" s="22" t="str">
        <f t="shared" si="1"/>
        <v/>
      </c>
      <c r="Q3" s="1">
        <f t="shared" ref="Q3:Q8" si="2">O3*H3</f>
        <v>0</v>
      </c>
    </row>
    <row r="4" spans="1:17" x14ac:dyDescent="0.25">
      <c r="D4" s="8"/>
      <c r="G4" s="23"/>
      <c r="H4" s="4"/>
      <c r="I4" s="21" t="e">
        <f t="shared" si="0"/>
        <v>#DIV/0!</v>
      </c>
      <c r="J4" s="1">
        <f>_xlfn.IFNA(VLOOKUP(E4,'Bijlage ZZP'!$B:$I,8,FALSE),0)</f>
        <v>0</v>
      </c>
      <c r="K4" s="1">
        <f>_xlfn.IFNA(VLOOKUP(E4,'Bijlage VPT'!$B:$I,8,FALSE),0)</f>
        <v>0</v>
      </c>
      <c r="L4" s="1">
        <f>_xlfn.IFNA(INDEX('Bijlage MPT'!J:J,MATCH('Betaald tarief 2023'!E4,'Bijlage MPT'!B:B,0)),0)</f>
        <v>0</v>
      </c>
      <c r="M4" s="1">
        <f>_xlfn.IFNA(INDEX('Bijlage COT en VB'!C:C,MATCH('Betaald tarief 2023'!E4,'Bijlage COT en VB'!A:A,0)),0)</f>
        <v>0</v>
      </c>
      <c r="N4" s="1">
        <f>_xlfn.IFNA(VLOOKUP(E4,'Bijlage NBF2'!$B:$L,11,FALSE),0)</f>
        <v>0</v>
      </c>
      <c r="O4" s="1">
        <f>IF(OR(E4="ZMZ01",E4="EX001"),I4/(INDEX('Meerzorg gunning'!C:C,MATCH('Betaald tarief 2023'!A4,'Meerzorg gunning'!A:A,0))),MAX(J4:N4))</f>
        <v>0</v>
      </c>
      <c r="P4" s="22" t="str">
        <f t="shared" si="1"/>
        <v/>
      </c>
      <c r="Q4" s="1">
        <f t="shared" si="2"/>
        <v>0</v>
      </c>
    </row>
    <row r="5" spans="1:17" x14ac:dyDescent="0.25">
      <c r="D5" s="8"/>
      <c r="G5" s="23"/>
      <c r="H5" s="4"/>
      <c r="I5" s="21" t="e">
        <f t="shared" si="0"/>
        <v>#DIV/0!</v>
      </c>
      <c r="J5" s="1">
        <f>_xlfn.IFNA(VLOOKUP(E5,'Bijlage ZZP'!$B:$I,8,FALSE),0)</f>
        <v>0</v>
      </c>
      <c r="K5" s="1">
        <f>_xlfn.IFNA(VLOOKUP(E5,'Bijlage VPT'!$B:$I,8,FALSE),0)</f>
        <v>0</v>
      </c>
      <c r="L5" s="1">
        <f>_xlfn.IFNA(INDEX('Bijlage MPT'!J:J,MATCH('Betaald tarief 2023'!E5,'Bijlage MPT'!B:B,0)),0)</f>
        <v>0</v>
      </c>
      <c r="M5" s="1">
        <f>_xlfn.IFNA(INDEX('Bijlage COT en VB'!C:C,MATCH('Betaald tarief 2023'!E5,'Bijlage COT en VB'!A:A,0)),0)</f>
        <v>0</v>
      </c>
      <c r="N5" s="1">
        <f>_xlfn.IFNA(VLOOKUP(E5,'Bijlage NBF2'!$B:$L,11,FALSE),0)</f>
        <v>0</v>
      </c>
      <c r="O5" s="1">
        <f>IF(OR(E5="ZMZ01",E5="EX001"),I5/(INDEX('Meerzorg gunning'!C:C,MATCH('Betaald tarief 2023'!A5,'Meerzorg gunning'!A:A,0))),MAX(J5:N5))</f>
        <v>0</v>
      </c>
      <c r="P5" s="22" t="str">
        <f t="shared" si="1"/>
        <v/>
      </c>
      <c r="Q5" s="1">
        <f t="shared" si="2"/>
        <v>0</v>
      </c>
    </row>
    <row r="6" spans="1:17" x14ac:dyDescent="0.25">
      <c r="D6" s="8"/>
      <c r="G6" s="23"/>
      <c r="H6" s="4"/>
      <c r="I6" s="21" t="e">
        <f t="shared" si="0"/>
        <v>#DIV/0!</v>
      </c>
      <c r="J6" s="1">
        <f>_xlfn.IFNA(VLOOKUP(E6,'Bijlage ZZP'!$B:$I,8,FALSE),0)</f>
        <v>0</v>
      </c>
      <c r="K6" s="1">
        <f>_xlfn.IFNA(VLOOKUP(E6,'Bijlage VPT'!$B:$I,8,FALSE),0)</f>
        <v>0</v>
      </c>
      <c r="L6" s="1">
        <f>_xlfn.IFNA(INDEX('Bijlage MPT'!J:J,MATCH('Betaald tarief 2023'!E6,'Bijlage MPT'!B:B,0)),0)</f>
        <v>0</v>
      </c>
      <c r="M6" s="1">
        <f>_xlfn.IFNA(INDEX('Bijlage COT en VB'!C:C,MATCH('Betaald tarief 2023'!E6,'Bijlage COT en VB'!A:A,0)),0)</f>
        <v>0</v>
      </c>
      <c r="N6" s="1">
        <f>_xlfn.IFNA(VLOOKUP(E6,'Bijlage NBF2'!$B:$L,11,FALSE),0)</f>
        <v>0</v>
      </c>
      <c r="O6" s="1">
        <f>IF(OR(E6="ZMZ01",E6="EX001"),I6/(INDEX('Meerzorg gunning'!C:C,MATCH('Betaald tarief 2023'!A6,'Meerzorg gunning'!A:A,0))),MAX(J6:N6))</f>
        <v>0</v>
      </c>
      <c r="P6" s="22" t="str">
        <f t="shared" ref="P6" si="3">IFERROR((I6/O6),"")</f>
        <v/>
      </c>
      <c r="Q6" s="1">
        <f t="shared" si="2"/>
        <v>0</v>
      </c>
    </row>
    <row r="7" spans="1:17" x14ac:dyDescent="0.25">
      <c r="D7" s="8"/>
      <c r="G7" s="23"/>
      <c r="H7" s="4"/>
      <c r="I7" s="21" t="e">
        <f t="shared" si="0"/>
        <v>#DIV/0!</v>
      </c>
      <c r="J7" s="1">
        <f>_xlfn.IFNA(VLOOKUP(E7,'Bijlage ZZP'!$B:$I,8,FALSE),0)</f>
        <v>0</v>
      </c>
      <c r="K7" s="1">
        <f>_xlfn.IFNA(VLOOKUP(E7,'Bijlage VPT'!$B:$I,8,FALSE),0)</f>
        <v>0</v>
      </c>
      <c r="L7" s="1">
        <f>_xlfn.IFNA(INDEX('Bijlage MPT'!J:J,MATCH('Betaald tarief 2023'!E7,'Bijlage MPT'!B:B,0)),0)</f>
        <v>0</v>
      </c>
      <c r="M7" s="1">
        <f>_xlfn.IFNA(INDEX('Bijlage COT en VB'!C:C,MATCH('Betaald tarief 2023'!E7,'Bijlage COT en VB'!A:A,0)),0)</f>
        <v>0</v>
      </c>
      <c r="N7" s="1">
        <f>_xlfn.IFNA(VLOOKUP(E7,'Bijlage NBF2'!$B:$L,11,FALSE),0)</f>
        <v>0</v>
      </c>
      <c r="O7" s="1">
        <f>IF(OR(E7="ZMZ01",E7="EX001"),I7/(INDEX('Meerzorg gunning'!C:C,MATCH('Betaald tarief 2023'!A7,'Meerzorg gunning'!A:A,0))),MAX(J7:N7))</f>
        <v>0</v>
      </c>
      <c r="P7" s="22" t="str">
        <f t="shared" si="1"/>
        <v/>
      </c>
      <c r="Q7" s="1">
        <f t="shared" si="2"/>
        <v>0</v>
      </c>
    </row>
    <row r="8" spans="1:17" x14ac:dyDescent="0.25">
      <c r="D8" s="8"/>
      <c r="G8" s="23"/>
      <c r="H8" s="4"/>
      <c r="I8" s="21" t="e">
        <f t="shared" si="0"/>
        <v>#DIV/0!</v>
      </c>
      <c r="J8" s="1">
        <f>_xlfn.IFNA(VLOOKUP(E8,'Bijlage ZZP'!$B:$I,8,FALSE),0)</f>
        <v>0</v>
      </c>
      <c r="K8" s="1">
        <f>_xlfn.IFNA(VLOOKUP(E8,'Bijlage VPT'!$B:$I,8,FALSE),0)</f>
        <v>0</v>
      </c>
      <c r="L8" s="1">
        <f>_xlfn.IFNA(INDEX('Bijlage MPT'!J:J,MATCH('Betaald tarief 2023'!E8,'Bijlage MPT'!B:B,0)),0)</f>
        <v>0</v>
      </c>
      <c r="M8" s="1">
        <f>_xlfn.IFNA(INDEX('Bijlage COT en VB'!C:C,MATCH('Betaald tarief 2023'!E8,'Bijlage COT en VB'!A:A,0)),0)</f>
        <v>0</v>
      </c>
      <c r="N8" s="1">
        <f>_xlfn.IFNA(VLOOKUP(E8,'Bijlage NBF2'!$B:$L,11,FALSE),0)</f>
        <v>0</v>
      </c>
      <c r="O8" s="1">
        <f>IF(OR(E8="ZMZ01",E8="EX001"),I8/(INDEX('Meerzorg gunning'!C:C,MATCH('Betaald tarief 2023'!A8,'Meerzorg gunning'!A:A,0))),MAX(J8:N8))</f>
        <v>0</v>
      </c>
      <c r="P8" s="22" t="str">
        <f t="shared" si="1"/>
        <v/>
      </c>
      <c r="Q8" s="1">
        <f t="shared" si="2"/>
        <v>0</v>
      </c>
    </row>
    <row r="9" spans="1:17" x14ac:dyDescent="0.25">
      <c r="G9" s="23"/>
      <c r="H9" s="4"/>
      <c r="I9" s="21"/>
      <c r="J9" s="1"/>
      <c r="K9" s="1"/>
      <c r="L9" s="1"/>
      <c r="M9" s="1"/>
      <c r="N9" s="1"/>
      <c r="O9" s="1"/>
      <c r="P9" s="22"/>
    </row>
    <row r="10" spans="1:17" x14ac:dyDescent="0.25">
      <c r="G10" s="23"/>
      <c r="H10" s="4"/>
      <c r="I10" s="21"/>
      <c r="J10" s="1"/>
      <c r="K10" s="1"/>
      <c r="L10" s="1"/>
      <c r="M10" s="1"/>
      <c r="N10" s="1"/>
      <c r="O10" s="1"/>
      <c r="P10" s="22"/>
    </row>
    <row r="11" spans="1:17" x14ac:dyDescent="0.25">
      <c r="G11" s="23"/>
      <c r="H11" s="4"/>
      <c r="I11" s="21"/>
      <c r="J11" s="1"/>
      <c r="K11" s="1"/>
      <c r="L11" s="1"/>
      <c r="M11" s="1"/>
      <c r="N11" s="1"/>
      <c r="O11" s="1"/>
      <c r="P11" s="22"/>
    </row>
    <row r="12" spans="1:17" x14ac:dyDescent="0.25">
      <c r="G12" s="23"/>
      <c r="H12" s="4"/>
      <c r="I12" s="21"/>
      <c r="J12" s="1"/>
      <c r="K12" s="1"/>
      <c r="L12" s="1"/>
      <c r="M12" s="1"/>
      <c r="N12" s="1"/>
      <c r="O12" s="1"/>
      <c r="P12" s="22"/>
    </row>
    <row r="13" spans="1:17" x14ac:dyDescent="0.25">
      <c r="G13" s="23"/>
      <c r="H13" s="4"/>
      <c r="I13" s="21"/>
      <c r="J13" s="1"/>
      <c r="K13" s="1"/>
      <c r="L13" s="1"/>
      <c r="M13" s="1"/>
      <c r="N13" s="1"/>
      <c r="O13" s="1"/>
      <c r="P13" s="22"/>
    </row>
    <row r="14" spans="1:17" x14ac:dyDescent="0.25">
      <c r="G14" s="23"/>
      <c r="H14" s="4"/>
      <c r="I14" s="21"/>
      <c r="J14" s="1"/>
      <c r="K14" s="1"/>
      <c r="L14" s="1"/>
      <c r="M14" s="1"/>
      <c r="N14" s="1"/>
      <c r="O14" s="1"/>
      <c r="P14" s="22"/>
    </row>
    <row r="15" spans="1:17" x14ac:dyDescent="0.25">
      <c r="G15" s="23"/>
      <c r="H15" s="4"/>
      <c r="I15" s="21"/>
      <c r="J15" s="1"/>
      <c r="K15" s="1"/>
      <c r="L15" s="1"/>
      <c r="M15" s="1"/>
      <c r="N15" s="1"/>
      <c r="O15" s="1"/>
      <c r="P15" s="22"/>
    </row>
    <row r="16" spans="1:17" x14ac:dyDescent="0.25">
      <c r="G16" s="23"/>
      <c r="H16" s="4"/>
      <c r="I16" s="21"/>
      <c r="J16" s="1"/>
      <c r="K16" s="1"/>
      <c r="L16" s="1"/>
      <c r="M16" s="1"/>
      <c r="N16" s="1"/>
      <c r="O16" s="1"/>
      <c r="P16" s="22"/>
    </row>
    <row r="17" spans="7:16" x14ac:dyDescent="0.25">
      <c r="G17" s="23"/>
      <c r="H17" s="4"/>
      <c r="I17" s="21"/>
      <c r="J17" s="1"/>
      <c r="K17" s="1"/>
      <c r="L17" s="1"/>
      <c r="M17" s="1"/>
      <c r="N17" s="1"/>
      <c r="O17" s="1"/>
      <c r="P17" s="22"/>
    </row>
    <row r="18" spans="7:16" x14ac:dyDescent="0.25">
      <c r="G18" s="23"/>
      <c r="H18" s="4"/>
      <c r="I18" s="21"/>
      <c r="J18" s="1"/>
      <c r="K18" s="1"/>
      <c r="L18" s="1"/>
      <c r="M18" s="1"/>
      <c r="N18" s="1"/>
      <c r="O18" s="1"/>
      <c r="P18" s="22"/>
    </row>
    <row r="19" spans="7:16" x14ac:dyDescent="0.25">
      <c r="G19" s="23"/>
      <c r="H19" s="4"/>
      <c r="I19" s="21"/>
      <c r="J19" s="1"/>
      <c r="K19" s="1"/>
      <c r="L19" s="1"/>
      <c r="M19" s="1"/>
      <c r="N19" s="1"/>
      <c r="O19" s="1"/>
      <c r="P19" s="22"/>
    </row>
    <row r="20" spans="7:16" x14ac:dyDescent="0.25">
      <c r="G20" s="23"/>
      <c r="H20" s="4"/>
      <c r="I20" s="21"/>
      <c r="J20" s="1"/>
      <c r="K20" s="1"/>
      <c r="L20" s="1"/>
      <c r="M20" s="1"/>
      <c r="N20" s="1"/>
      <c r="O20" s="1"/>
      <c r="P20" s="22"/>
    </row>
    <row r="21" spans="7:16" x14ac:dyDescent="0.25">
      <c r="G21" s="23"/>
      <c r="H21" s="4"/>
      <c r="I21" s="21"/>
      <c r="J21" s="1"/>
      <c r="K21" s="1"/>
      <c r="L21" s="1"/>
      <c r="M21" s="1"/>
      <c r="N21" s="1"/>
      <c r="O21" s="1"/>
      <c r="P21" s="22"/>
    </row>
    <row r="22" spans="7:16" x14ac:dyDescent="0.25">
      <c r="G22" s="23"/>
      <c r="H22" s="4"/>
      <c r="I22" s="21"/>
      <c r="J22" s="1"/>
      <c r="K22" s="1"/>
      <c r="L22" s="1"/>
      <c r="M22" s="1"/>
      <c r="N22" s="1"/>
      <c r="O22" s="1"/>
      <c r="P22" s="22"/>
    </row>
    <row r="23" spans="7:16" x14ac:dyDescent="0.25">
      <c r="G23" s="23"/>
      <c r="H23" s="4"/>
      <c r="I23" s="21"/>
      <c r="J23" s="1"/>
      <c r="K23" s="1"/>
      <c r="L23" s="1"/>
      <c r="M23" s="1"/>
      <c r="N23" s="1"/>
      <c r="O23" s="1"/>
      <c r="P23" s="22"/>
    </row>
    <row r="24" spans="7:16" x14ac:dyDescent="0.25">
      <c r="G24" s="23"/>
      <c r="H24" s="4"/>
      <c r="I24" s="21"/>
      <c r="J24" s="1"/>
      <c r="K24" s="1"/>
      <c r="L24" s="1"/>
      <c r="M24" s="1"/>
      <c r="N24" s="1"/>
      <c r="O24" s="1"/>
      <c r="P24" s="22"/>
    </row>
    <row r="25" spans="7:16" x14ac:dyDescent="0.25">
      <c r="G25" s="23"/>
      <c r="H25" s="4"/>
      <c r="I25" s="21"/>
      <c r="J25" s="1"/>
      <c r="K25" s="1"/>
      <c r="L25" s="1"/>
      <c r="M25" s="1"/>
      <c r="N25" s="1"/>
      <c r="O25" s="1"/>
      <c r="P25" s="22"/>
    </row>
    <row r="26" spans="7:16" x14ac:dyDescent="0.25">
      <c r="G26" s="23"/>
      <c r="H26" s="4"/>
      <c r="I26" s="21"/>
      <c r="J26" s="1"/>
      <c r="K26" s="1"/>
      <c r="L26" s="1"/>
      <c r="M26" s="1"/>
      <c r="N26" s="1"/>
      <c r="O26" s="1"/>
      <c r="P26" s="22"/>
    </row>
    <row r="27" spans="7:16" x14ac:dyDescent="0.25">
      <c r="G27" s="23"/>
      <c r="H27" s="4"/>
      <c r="I27" s="21"/>
      <c r="J27" s="1"/>
      <c r="K27" s="1"/>
      <c r="L27" s="1"/>
      <c r="M27" s="1"/>
      <c r="N27" s="1"/>
      <c r="O27" s="1"/>
      <c r="P27" s="22"/>
    </row>
    <row r="28" spans="7:16" x14ac:dyDescent="0.25">
      <c r="G28" s="23"/>
      <c r="H28" s="4"/>
      <c r="I28" s="21"/>
      <c r="J28" s="1"/>
      <c r="K28" s="1"/>
      <c r="L28" s="1"/>
      <c r="M28" s="1"/>
      <c r="N28" s="1"/>
      <c r="O28" s="1"/>
      <c r="P28" s="22"/>
    </row>
    <row r="29" spans="7:16" x14ac:dyDescent="0.25">
      <c r="G29" s="23"/>
      <c r="H29" s="4"/>
      <c r="I29" s="21"/>
      <c r="J29" s="1"/>
      <c r="K29" s="1"/>
      <c r="L29" s="1"/>
      <c r="M29" s="1"/>
      <c r="N29" s="1"/>
      <c r="O29" s="1"/>
      <c r="P29" s="22"/>
    </row>
    <row r="30" spans="7:16" x14ac:dyDescent="0.25">
      <c r="G30" s="23"/>
      <c r="H30" s="4"/>
      <c r="I30" s="21"/>
      <c r="J30" s="1"/>
      <c r="K30" s="1"/>
      <c r="L30" s="1"/>
      <c r="M30" s="1"/>
      <c r="N30" s="1"/>
      <c r="O30" s="1"/>
      <c r="P30" s="22"/>
    </row>
    <row r="31" spans="7:16" x14ac:dyDescent="0.25">
      <c r="G31" s="23"/>
      <c r="H31" s="4"/>
      <c r="I31" s="21"/>
      <c r="J31" s="1"/>
      <c r="K31" s="1"/>
      <c r="L31" s="1"/>
      <c r="M31" s="1"/>
      <c r="N31" s="1"/>
      <c r="O31" s="1"/>
      <c r="P31" s="22"/>
    </row>
    <row r="32" spans="7:16" x14ac:dyDescent="0.25">
      <c r="G32" s="23"/>
      <c r="H32" s="4"/>
      <c r="I32" s="21"/>
      <c r="J32" s="1"/>
      <c r="K32" s="1"/>
      <c r="L32" s="1"/>
      <c r="M32" s="1"/>
      <c r="N32" s="1"/>
      <c r="O32" s="1"/>
      <c r="P32" s="22"/>
    </row>
    <row r="33" spans="7:16" x14ac:dyDescent="0.25">
      <c r="G33" s="23"/>
      <c r="H33" s="4"/>
      <c r="I33" s="21"/>
      <c r="J33" s="1"/>
      <c r="K33" s="1"/>
      <c r="L33" s="1"/>
      <c r="M33" s="1"/>
      <c r="N33" s="1"/>
      <c r="O33" s="1"/>
      <c r="P33" s="22"/>
    </row>
    <row r="34" spans="7:16" x14ac:dyDescent="0.25">
      <c r="G34" s="23"/>
      <c r="H34" s="4"/>
      <c r="I34" s="21"/>
      <c r="J34" s="1"/>
      <c r="K34" s="1"/>
      <c r="L34" s="1"/>
      <c r="M34" s="1"/>
      <c r="N34" s="1"/>
      <c r="O34" s="1"/>
      <c r="P34" s="22"/>
    </row>
    <row r="35" spans="7:16" x14ac:dyDescent="0.25">
      <c r="G35" s="23"/>
      <c r="H35" s="4"/>
      <c r="I35" s="21"/>
      <c r="J35" s="1"/>
      <c r="K35" s="1"/>
      <c r="L35" s="1"/>
      <c r="M35" s="1"/>
      <c r="N35" s="1"/>
      <c r="O35" s="1"/>
      <c r="P35" s="22"/>
    </row>
    <row r="36" spans="7:16" x14ac:dyDescent="0.25">
      <c r="G36" s="23"/>
      <c r="H36" s="4"/>
      <c r="I36" s="21"/>
      <c r="J36" s="1"/>
      <c r="K36" s="1"/>
      <c r="L36" s="1"/>
      <c r="M36" s="1"/>
      <c r="N36" s="1"/>
      <c r="O36" s="1"/>
      <c r="P36" s="22"/>
    </row>
    <row r="37" spans="7:16" x14ac:dyDescent="0.25">
      <c r="G37" s="23"/>
      <c r="H37" s="4"/>
      <c r="I37" s="21"/>
      <c r="J37" s="1"/>
      <c r="K37" s="1"/>
      <c r="L37" s="1"/>
      <c r="M37" s="1"/>
      <c r="N37" s="1"/>
      <c r="O37" s="1"/>
      <c r="P37" s="22"/>
    </row>
    <row r="38" spans="7:16" x14ac:dyDescent="0.25">
      <c r="G38" s="23"/>
      <c r="H38" s="4"/>
      <c r="I38" s="21"/>
      <c r="J38" s="1"/>
      <c r="K38" s="1"/>
      <c r="L38" s="1"/>
      <c r="M38" s="1"/>
      <c r="N38" s="1"/>
      <c r="O38" s="1"/>
      <c r="P38" s="22"/>
    </row>
    <row r="39" spans="7:16" x14ac:dyDescent="0.25">
      <c r="G39" s="23"/>
      <c r="H39" s="4"/>
      <c r="I39" s="21"/>
      <c r="J39" s="1"/>
      <c r="K39" s="1"/>
      <c r="L39" s="1"/>
      <c r="M39" s="1"/>
      <c r="N39" s="1"/>
      <c r="O39" s="1"/>
      <c r="P39" s="22"/>
    </row>
    <row r="40" spans="7:16" x14ac:dyDescent="0.25">
      <c r="G40" s="23"/>
      <c r="H40" s="4"/>
      <c r="I40" s="21"/>
      <c r="J40" s="1"/>
      <c r="K40" s="1"/>
      <c r="L40" s="1"/>
      <c r="M40" s="1"/>
      <c r="N40" s="1"/>
      <c r="O40" s="1"/>
      <c r="P40" s="22"/>
    </row>
    <row r="41" spans="7:16" x14ac:dyDescent="0.25">
      <c r="G41" s="23"/>
      <c r="H41" s="4"/>
      <c r="I41" s="21"/>
      <c r="J41" s="1"/>
      <c r="K41" s="1"/>
      <c r="L41" s="1"/>
      <c r="M41" s="1"/>
      <c r="N41" s="1"/>
      <c r="O41" s="1"/>
      <c r="P41" s="22"/>
    </row>
    <row r="42" spans="7:16" x14ac:dyDescent="0.25">
      <c r="G42" s="23"/>
      <c r="H42" s="4"/>
      <c r="I42" s="21"/>
      <c r="J42" s="1"/>
      <c r="K42" s="1"/>
      <c r="L42" s="1"/>
      <c r="M42" s="1"/>
      <c r="N42" s="1"/>
      <c r="O42" s="1"/>
      <c r="P42" s="22"/>
    </row>
    <row r="43" spans="7:16" x14ac:dyDescent="0.25">
      <c r="G43" s="23"/>
      <c r="H43" s="4"/>
      <c r="I43" s="21"/>
      <c r="J43" s="1"/>
      <c r="K43" s="1"/>
      <c r="L43" s="1"/>
      <c r="M43" s="1"/>
      <c r="N43" s="1"/>
      <c r="O43" s="1"/>
      <c r="P43" s="22"/>
    </row>
    <row r="44" spans="7:16" x14ac:dyDescent="0.25">
      <c r="G44" s="23"/>
      <c r="H44" s="4"/>
      <c r="I44" s="21"/>
      <c r="J44" s="1"/>
      <c r="K44" s="1"/>
      <c r="L44" s="1"/>
      <c r="M44" s="1"/>
      <c r="N44" s="1"/>
      <c r="O44" s="1"/>
      <c r="P44" s="22"/>
    </row>
    <row r="45" spans="7:16" x14ac:dyDescent="0.25">
      <c r="G45" s="23"/>
      <c r="H45" s="4"/>
      <c r="I45" s="21"/>
      <c r="J45" s="1"/>
      <c r="K45" s="1"/>
      <c r="L45" s="1"/>
      <c r="M45" s="1"/>
      <c r="N45" s="1"/>
      <c r="O45" s="1"/>
      <c r="P45" s="22"/>
    </row>
    <row r="46" spans="7:16" x14ac:dyDescent="0.25">
      <c r="G46" s="23"/>
      <c r="H46" s="4"/>
      <c r="I46" s="21"/>
      <c r="J46" s="1"/>
      <c r="K46" s="1"/>
      <c r="L46" s="1"/>
      <c r="M46" s="1"/>
      <c r="N46" s="1"/>
      <c r="O46" s="1"/>
      <c r="P46" s="22"/>
    </row>
    <row r="47" spans="7:16" x14ac:dyDescent="0.25">
      <c r="G47" s="23"/>
      <c r="H47" s="4"/>
      <c r="I47" s="21"/>
      <c r="J47" s="1"/>
      <c r="K47" s="1"/>
      <c r="L47" s="1"/>
      <c r="M47" s="1"/>
      <c r="N47" s="1"/>
      <c r="O47" s="1"/>
      <c r="P47" s="22"/>
    </row>
    <row r="48" spans="7:16" x14ac:dyDescent="0.25">
      <c r="G48" s="23"/>
      <c r="H48" s="4"/>
      <c r="I48" s="21"/>
      <c r="J48" s="1"/>
      <c r="K48" s="1"/>
      <c r="L48" s="1"/>
      <c r="M48" s="1"/>
      <c r="N48" s="1"/>
      <c r="O48" s="1"/>
      <c r="P48" s="22"/>
    </row>
    <row r="49" spans="7:16" x14ac:dyDescent="0.25">
      <c r="G49" s="23"/>
      <c r="H49" s="4"/>
      <c r="I49" s="21"/>
      <c r="J49" s="1"/>
      <c r="K49" s="1"/>
      <c r="L49" s="1"/>
      <c r="M49" s="1"/>
      <c r="N49" s="1"/>
      <c r="O49" s="1"/>
      <c r="P49" s="22"/>
    </row>
    <row r="50" spans="7:16" x14ac:dyDescent="0.25">
      <c r="G50" s="23"/>
      <c r="H50" s="4"/>
      <c r="I50" s="21"/>
      <c r="J50" s="1"/>
      <c r="K50" s="1"/>
      <c r="L50" s="1"/>
      <c r="M50" s="1"/>
      <c r="N50" s="1"/>
      <c r="O50" s="1"/>
      <c r="P50" s="22"/>
    </row>
    <row r="51" spans="7:16" x14ac:dyDescent="0.25">
      <c r="G51" s="23"/>
      <c r="H51" s="4"/>
      <c r="I51" s="21"/>
      <c r="J51" s="1"/>
      <c r="K51" s="1"/>
      <c r="L51" s="1"/>
      <c r="M51" s="1"/>
      <c r="N51" s="1"/>
      <c r="O51" s="1"/>
      <c r="P51" s="22"/>
    </row>
    <row r="52" spans="7:16" x14ac:dyDescent="0.25">
      <c r="G52" s="23"/>
      <c r="H52" s="4"/>
      <c r="I52" s="21"/>
      <c r="J52" s="1"/>
      <c r="K52" s="1"/>
      <c r="L52" s="1"/>
      <c r="M52" s="1"/>
      <c r="N52" s="1"/>
      <c r="O52" s="1"/>
      <c r="P52" s="22"/>
    </row>
    <row r="53" spans="7:16" x14ac:dyDescent="0.25">
      <c r="G53" s="23"/>
      <c r="H53" s="4"/>
      <c r="I53" s="21"/>
      <c r="J53" s="1"/>
      <c r="K53" s="1"/>
      <c r="L53" s="1"/>
      <c r="M53" s="1"/>
      <c r="N53" s="1"/>
      <c r="O53" s="1"/>
      <c r="P53" s="22"/>
    </row>
    <row r="54" spans="7:16" x14ac:dyDescent="0.25">
      <c r="G54" s="23"/>
      <c r="H54" s="4"/>
      <c r="I54" s="21"/>
      <c r="J54" s="1"/>
      <c r="K54" s="1"/>
      <c r="L54" s="1"/>
      <c r="M54" s="1"/>
      <c r="N54" s="1"/>
      <c r="O54" s="1"/>
      <c r="P54" s="22"/>
    </row>
    <row r="55" spans="7:16" x14ac:dyDescent="0.25">
      <c r="G55" s="23"/>
      <c r="H55" s="4"/>
      <c r="I55" s="21"/>
      <c r="J55" s="1"/>
      <c r="K55" s="1"/>
      <c r="L55" s="1"/>
      <c r="M55" s="1"/>
      <c r="N55" s="1"/>
      <c r="O55" s="1"/>
      <c r="P55" s="22"/>
    </row>
    <row r="56" spans="7:16" x14ac:dyDescent="0.25">
      <c r="G56" s="23"/>
      <c r="H56" s="4"/>
      <c r="I56" s="21"/>
      <c r="J56" s="1"/>
      <c r="K56" s="1"/>
      <c r="L56" s="1"/>
      <c r="M56" s="1"/>
      <c r="N56" s="1"/>
      <c r="O56" s="1"/>
      <c r="P56" s="22"/>
    </row>
    <row r="57" spans="7:16" x14ac:dyDescent="0.25">
      <c r="G57" s="23"/>
      <c r="H57" s="4"/>
      <c r="I57" s="21"/>
      <c r="J57" s="1"/>
      <c r="K57" s="1"/>
      <c r="L57" s="1"/>
      <c r="M57" s="1"/>
      <c r="N57" s="1"/>
      <c r="O57" s="1"/>
      <c r="P57" s="22"/>
    </row>
    <row r="58" spans="7:16" x14ac:dyDescent="0.25">
      <c r="G58" s="23"/>
      <c r="H58" s="4"/>
      <c r="I58" s="21"/>
      <c r="J58" s="1"/>
      <c r="K58" s="1"/>
      <c r="L58" s="1"/>
      <c r="M58" s="1"/>
      <c r="N58" s="1"/>
      <c r="O58" s="1"/>
      <c r="P58" s="22"/>
    </row>
    <row r="59" spans="7:16" x14ac:dyDescent="0.25">
      <c r="G59" s="23"/>
      <c r="H59" s="4"/>
      <c r="I59" s="21"/>
      <c r="J59" s="1"/>
      <c r="K59" s="1"/>
      <c r="L59" s="1"/>
      <c r="M59" s="1"/>
      <c r="N59" s="1"/>
      <c r="O59" s="1"/>
      <c r="P59" s="22"/>
    </row>
    <row r="60" spans="7:16" x14ac:dyDescent="0.25">
      <c r="G60" s="23"/>
      <c r="H60" s="4"/>
      <c r="I60" s="21"/>
      <c r="J60" s="1"/>
      <c r="K60" s="1"/>
      <c r="L60" s="1"/>
      <c r="M60" s="1"/>
      <c r="N60" s="1"/>
      <c r="O60" s="1"/>
      <c r="P60" s="22"/>
    </row>
    <row r="61" spans="7:16" x14ac:dyDescent="0.25">
      <c r="G61" s="23"/>
      <c r="H61" s="4"/>
      <c r="I61" s="21"/>
      <c r="J61" s="1"/>
      <c r="K61" s="1"/>
      <c r="L61" s="1"/>
      <c r="M61" s="1"/>
      <c r="N61" s="1"/>
      <c r="O61" s="1"/>
      <c r="P61" s="22"/>
    </row>
    <row r="62" spans="7:16" x14ac:dyDescent="0.25">
      <c r="G62" s="23"/>
      <c r="H62" s="4"/>
      <c r="I62" s="21"/>
      <c r="J62" s="1"/>
      <c r="K62" s="1"/>
      <c r="L62" s="1"/>
      <c r="M62" s="1"/>
      <c r="N62" s="1"/>
      <c r="O62" s="1"/>
      <c r="P62" s="22"/>
    </row>
    <row r="63" spans="7:16" x14ac:dyDescent="0.25">
      <c r="G63" s="23"/>
      <c r="H63" s="4"/>
      <c r="I63" s="21"/>
      <c r="J63" s="1"/>
      <c r="K63" s="1"/>
      <c r="L63" s="1"/>
      <c r="M63" s="1"/>
      <c r="N63" s="1"/>
      <c r="O63" s="1"/>
      <c r="P63" s="22"/>
    </row>
    <row r="64" spans="7:16" x14ac:dyDescent="0.25">
      <c r="G64" s="23"/>
      <c r="H64" s="4"/>
      <c r="I64" s="21"/>
      <c r="J64" s="1"/>
      <c r="K64" s="1"/>
      <c r="L64" s="1"/>
      <c r="M64" s="1"/>
      <c r="N64" s="1"/>
      <c r="O64" s="1"/>
      <c r="P64" s="22"/>
    </row>
    <row r="65" spans="7:16" x14ac:dyDescent="0.25">
      <c r="G65" s="23"/>
      <c r="H65" s="4"/>
      <c r="I65" s="21"/>
      <c r="J65" s="1"/>
      <c r="K65" s="1"/>
      <c r="L65" s="1"/>
      <c r="M65" s="1"/>
      <c r="N65" s="1"/>
      <c r="O65" s="1"/>
      <c r="P65" s="22"/>
    </row>
    <row r="66" spans="7:16" x14ac:dyDescent="0.25">
      <c r="G66" s="23"/>
      <c r="H66" s="4"/>
      <c r="I66" s="21"/>
      <c r="J66" s="1"/>
      <c r="K66" s="1"/>
      <c r="L66" s="1"/>
      <c r="M66" s="1"/>
      <c r="N66" s="1"/>
      <c r="O66" s="1"/>
      <c r="P66" s="22"/>
    </row>
    <row r="67" spans="7:16" x14ac:dyDescent="0.25">
      <c r="G67" s="23"/>
      <c r="H67" s="4"/>
      <c r="I67" s="21"/>
      <c r="J67" s="1"/>
      <c r="K67" s="1"/>
      <c r="L67" s="1"/>
      <c r="M67" s="1"/>
      <c r="N67" s="1"/>
      <c r="O67" s="1"/>
      <c r="P67" s="22"/>
    </row>
    <row r="68" spans="7:16" x14ac:dyDescent="0.25">
      <c r="G68" s="23"/>
      <c r="H68" s="4"/>
      <c r="I68" s="21"/>
      <c r="J68" s="1"/>
      <c r="K68" s="1"/>
      <c r="L68" s="1"/>
      <c r="M68" s="1"/>
      <c r="N68" s="1"/>
      <c r="O68" s="1"/>
      <c r="P68" s="22"/>
    </row>
    <row r="69" spans="7:16" x14ac:dyDescent="0.25">
      <c r="G69" s="23"/>
      <c r="H69" s="4"/>
      <c r="I69" s="21"/>
      <c r="J69" s="1"/>
      <c r="K69" s="1"/>
      <c r="L69" s="1"/>
      <c r="M69" s="1"/>
      <c r="N69" s="1"/>
      <c r="O69" s="1"/>
      <c r="P69" s="22"/>
    </row>
    <row r="70" spans="7:16" x14ac:dyDescent="0.25">
      <c r="G70" s="23"/>
      <c r="H70" s="4"/>
      <c r="I70" s="21"/>
      <c r="J70" s="1"/>
      <c r="K70" s="1"/>
      <c r="L70" s="1"/>
      <c r="M70" s="1"/>
      <c r="N70" s="1"/>
      <c r="O70" s="1"/>
      <c r="P70" s="22"/>
    </row>
    <row r="71" spans="7:16" x14ac:dyDescent="0.25">
      <c r="G71" s="23"/>
      <c r="H71" s="4"/>
      <c r="I71" s="21"/>
      <c r="J71" s="1"/>
      <c r="K71" s="1"/>
      <c r="L71" s="1"/>
      <c r="M71" s="1"/>
      <c r="N71" s="1"/>
      <c r="O71" s="1"/>
      <c r="P71" s="22"/>
    </row>
    <row r="72" spans="7:16" x14ac:dyDescent="0.25">
      <c r="G72" s="23"/>
      <c r="H72" s="4"/>
      <c r="I72" s="21"/>
      <c r="J72" s="1"/>
      <c r="K72" s="1"/>
      <c r="L72" s="1"/>
      <c r="M72" s="1"/>
      <c r="N72" s="1"/>
      <c r="O72" s="1"/>
      <c r="P72" s="22"/>
    </row>
    <row r="73" spans="7:16" x14ac:dyDescent="0.25">
      <c r="G73" s="23"/>
      <c r="H73" s="4"/>
      <c r="I73" s="21"/>
      <c r="J73" s="1"/>
      <c r="K73" s="1"/>
      <c r="L73" s="1"/>
      <c r="M73" s="1"/>
      <c r="N73" s="1"/>
      <c r="O73" s="1"/>
      <c r="P73" s="22"/>
    </row>
    <row r="74" spans="7:16" x14ac:dyDescent="0.25">
      <c r="G74" s="23"/>
      <c r="H74" s="4"/>
      <c r="I74" s="21"/>
      <c r="J74" s="1"/>
      <c r="K74" s="1"/>
      <c r="L74" s="1"/>
      <c r="M74" s="1"/>
      <c r="N74" s="1"/>
      <c r="O74" s="1"/>
      <c r="P74" s="22"/>
    </row>
    <row r="75" spans="7:16" x14ac:dyDescent="0.25">
      <c r="G75" s="23"/>
      <c r="H75" s="4"/>
      <c r="I75" s="21"/>
      <c r="J75" s="1"/>
      <c r="K75" s="1"/>
      <c r="L75" s="1"/>
      <c r="M75" s="1"/>
      <c r="N75" s="1"/>
      <c r="O75" s="1"/>
      <c r="P75" s="22"/>
    </row>
    <row r="76" spans="7:16" x14ac:dyDescent="0.25">
      <c r="G76" s="23"/>
      <c r="H76" s="4"/>
      <c r="I76" s="21"/>
      <c r="J76" s="1"/>
      <c r="K76" s="1"/>
      <c r="L76" s="1"/>
      <c r="M76" s="1"/>
      <c r="N76" s="1"/>
      <c r="O76" s="1"/>
      <c r="P76" s="22"/>
    </row>
    <row r="77" spans="7:16" x14ac:dyDescent="0.25">
      <c r="G77" s="23"/>
      <c r="H77" s="4"/>
      <c r="I77" s="21"/>
      <c r="J77" s="1"/>
      <c r="K77" s="1"/>
      <c r="L77" s="1"/>
      <c r="M77" s="1"/>
      <c r="N77" s="1"/>
      <c r="O77" s="1"/>
      <c r="P77" s="22"/>
    </row>
    <row r="78" spans="7:16" x14ac:dyDescent="0.25">
      <c r="G78" s="23"/>
      <c r="H78" s="4"/>
      <c r="I78" s="21"/>
      <c r="J78" s="1"/>
      <c r="K78" s="1"/>
      <c r="L78" s="1"/>
      <c r="M78" s="1"/>
      <c r="N78" s="1"/>
      <c r="O78" s="1"/>
      <c r="P78" s="22"/>
    </row>
    <row r="79" spans="7:16" x14ac:dyDescent="0.25">
      <c r="G79" s="23"/>
      <c r="H79" s="4"/>
      <c r="I79" s="21"/>
      <c r="J79" s="1"/>
      <c r="K79" s="1"/>
      <c r="L79" s="1"/>
      <c r="M79" s="1"/>
      <c r="N79" s="1"/>
      <c r="O79" s="1"/>
      <c r="P79" s="22"/>
    </row>
    <row r="80" spans="7:16" x14ac:dyDescent="0.25">
      <c r="G80" s="23"/>
      <c r="H80" s="4"/>
      <c r="I80" s="21"/>
      <c r="J80" s="1"/>
      <c r="K80" s="1"/>
      <c r="L80" s="1"/>
      <c r="M80" s="1"/>
      <c r="N80" s="1"/>
      <c r="O80" s="1"/>
      <c r="P80" s="22"/>
    </row>
    <row r="81" spans="7:16" x14ac:dyDescent="0.25">
      <c r="G81" s="23"/>
      <c r="H81" s="4"/>
      <c r="I81" s="21"/>
      <c r="J81" s="1"/>
      <c r="K81" s="1"/>
      <c r="L81" s="1"/>
      <c r="M81" s="1"/>
      <c r="N81" s="1"/>
      <c r="O81" s="1"/>
      <c r="P81" s="22"/>
    </row>
    <row r="82" spans="7:16" x14ac:dyDescent="0.25">
      <c r="G82" s="23"/>
      <c r="H82" s="4"/>
      <c r="I82" s="21"/>
      <c r="J82" s="1"/>
      <c r="K82" s="1"/>
      <c r="L82" s="1"/>
      <c r="M82" s="1"/>
      <c r="N82" s="1"/>
      <c r="O82" s="1"/>
      <c r="P82" s="22"/>
    </row>
    <row r="83" spans="7:16" x14ac:dyDescent="0.25">
      <c r="G83" s="23"/>
      <c r="H83" s="4"/>
      <c r="I83" s="21"/>
      <c r="J83" s="1"/>
      <c r="K83" s="1"/>
      <c r="L83" s="1"/>
      <c r="M83" s="1"/>
      <c r="N83" s="1"/>
      <c r="O83" s="1"/>
      <c r="P83" s="22"/>
    </row>
    <row r="84" spans="7:16" x14ac:dyDescent="0.25">
      <c r="G84" s="23"/>
      <c r="H84" s="4"/>
      <c r="I84" s="21"/>
      <c r="J84" s="1"/>
      <c r="K84" s="1"/>
      <c r="L84" s="1"/>
      <c r="M84" s="1"/>
      <c r="N84" s="1"/>
      <c r="O84" s="1"/>
      <c r="P84" s="22"/>
    </row>
    <row r="85" spans="7:16" x14ac:dyDescent="0.25">
      <c r="G85" s="23"/>
      <c r="H85" s="4"/>
      <c r="I85" s="21"/>
      <c r="J85" s="1"/>
      <c r="K85" s="1"/>
      <c r="L85" s="1"/>
      <c r="M85" s="1"/>
      <c r="N85" s="1"/>
      <c r="O85" s="1"/>
      <c r="P85" s="22"/>
    </row>
    <row r="86" spans="7:16" x14ac:dyDescent="0.25">
      <c r="G86" s="23"/>
      <c r="H86" s="4"/>
      <c r="I86" s="21"/>
      <c r="J86" s="1"/>
      <c r="K86" s="1"/>
      <c r="L86" s="1"/>
      <c r="M86" s="1"/>
      <c r="N86" s="1"/>
      <c r="O86" s="1"/>
      <c r="P86" s="22"/>
    </row>
    <row r="87" spans="7:16" x14ac:dyDescent="0.25">
      <c r="G87" s="23"/>
      <c r="H87" s="4"/>
      <c r="I87" s="21"/>
      <c r="J87" s="1"/>
      <c r="K87" s="1"/>
      <c r="L87" s="1"/>
      <c r="M87" s="1"/>
      <c r="N87" s="1"/>
      <c r="O87" s="1"/>
      <c r="P87" s="22"/>
    </row>
    <row r="88" spans="7:16" x14ac:dyDescent="0.25">
      <c r="G88" s="23"/>
      <c r="H88" s="4"/>
      <c r="I88" s="21"/>
      <c r="J88" s="1"/>
      <c r="K88" s="1"/>
      <c r="L88" s="1"/>
      <c r="M88" s="1"/>
      <c r="N88" s="1"/>
      <c r="O88" s="1"/>
      <c r="P88" s="22"/>
    </row>
    <row r="89" spans="7:16" x14ac:dyDescent="0.25">
      <c r="G89" s="23"/>
      <c r="H89" s="4"/>
      <c r="I89" s="21"/>
      <c r="J89" s="1"/>
      <c r="K89" s="1"/>
      <c r="L89" s="1"/>
      <c r="M89" s="1"/>
      <c r="N89" s="1"/>
      <c r="O89" s="1"/>
      <c r="P89" s="22"/>
    </row>
    <row r="90" spans="7:16" x14ac:dyDescent="0.25">
      <c r="G90" s="23"/>
      <c r="H90" s="4"/>
      <c r="I90" s="21"/>
      <c r="J90" s="1"/>
      <c r="K90" s="1"/>
      <c r="L90" s="1"/>
      <c r="M90" s="1"/>
      <c r="N90" s="1"/>
      <c r="O90" s="1"/>
      <c r="P90" s="22"/>
    </row>
    <row r="91" spans="7:16" x14ac:dyDescent="0.25">
      <c r="G91" s="23"/>
      <c r="H91" s="4"/>
      <c r="I91" s="21"/>
      <c r="J91" s="1"/>
      <c r="K91" s="1"/>
      <c r="L91" s="1"/>
      <c r="M91" s="1"/>
      <c r="N91" s="1"/>
      <c r="O91" s="1"/>
      <c r="P91" s="22"/>
    </row>
    <row r="92" spans="7:16" x14ac:dyDescent="0.25">
      <c r="G92" s="23"/>
      <c r="H92" s="4"/>
      <c r="I92" s="21"/>
      <c r="J92" s="1"/>
      <c r="K92" s="1"/>
      <c r="L92" s="1"/>
      <c r="M92" s="1"/>
      <c r="N92" s="1"/>
      <c r="O92" s="1"/>
      <c r="P92" s="22"/>
    </row>
    <row r="93" spans="7:16" x14ac:dyDescent="0.25">
      <c r="G93" s="23"/>
      <c r="H93" s="4"/>
      <c r="I93" s="21"/>
      <c r="J93" s="1"/>
      <c r="K93" s="1"/>
      <c r="L93" s="1"/>
      <c r="M93" s="1"/>
      <c r="N93" s="1"/>
      <c r="O93" s="1"/>
      <c r="P93" s="22"/>
    </row>
    <row r="94" spans="7:16" x14ac:dyDescent="0.25">
      <c r="G94" s="23"/>
      <c r="H94" s="4"/>
      <c r="I94" s="21"/>
      <c r="J94" s="1"/>
      <c r="K94" s="1"/>
      <c r="L94" s="1"/>
      <c r="M94" s="1"/>
      <c r="N94" s="1"/>
      <c r="O94" s="1"/>
      <c r="P94" s="22"/>
    </row>
    <row r="95" spans="7:16" x14ac:dyDescent="0.25">
      <c r="G95" s="23"/>
      <c r="H95" s="4"/>
      <c r="I95" s="21"/>
      <c r="J95" s="1"/>
      <c r="K95" s="1"/>
      <c r="L95" s="1"/>
      <c r="M95" s="1"/>
      <c r="N95" s="1"/>
      <c r="O95" s="1"/>
      <c r="P95" s="22"/>
    </row>
    <row r="96" spans="7:16" x14ac:dyDescent="0.25">
      <c r="G96" s="23"/>
      <c r="H96" s="4"/>
      <c r="I96" s="21"/>
      <c r="J96" s="1"/>
      <c r="K96" s="1"/>
      <c r="L96" s="1"/>
      <c r="M96" s="1"/>
      <c r="N96" s="1"/>
      <c r="O96" s="1"/>
      <c r="P96" s="22"/>
    </row>
    <row r="97" spans="7:16" x14ac:dyDescent="0.25">
      <c r="G97" s="23"/>
      <c r="H97" s="4"/>
      <c r="I97" s="21"/>
      <c r="J97" s="1"/>
      <c r="K97" s="1"/>
      <c r="L97" s="1"/>
      <c r="M97" s="1"/>
      <c r="N97" s="1"/>
      <c r="O97" s="1"/>
      <c r="P97" s="22"/>
    </row>
    <row r="98" spans="7:16" x14ac:dyDescent="0.25">
      <c r="G98" s="23"/>
      <c r="H98" s="4"/>
      <c r="I98" s="21"/>
      <c r="J98" s="1"/>
      <c r="K98" s="1"/>
      <c r="L98" s="1"/>
      <c r="M98" s="1"/>
      <c r="N98" s="1"/>
      <c r="O98" s="1"/>
      <c r="P98" s="22"/>
    </row>
    <row r="99" spans="7:16" x14ac:dyDescent="0.25">
      <c r="G99" s="23"/>
      <c r="H99" s="4"/>
      <c r="I99" s="21"/>
      <c r="J99" s="1"/>
      <c r="K99" s="1"/>
      <c r="L99" s="1"/>
      <c r="M99" s="1"/>
      <c r="N99" s="1"/>
      <c r="O99" s="1"/>
      <c r="P99" s="22"/>
    </row>
    <row r="100" spans="7:16" x14ac:dyDescent="0.25">
      <c r="G100" s="23"/>
      <c r="H100" s="4"/>
      <c r="I100" s="21"/>
      <c r="J100" s="1"/>
      <c r="K100" s="1"/>
      <c r="L100" s="1"/>
      <c r="M100" s="1"/>
      <c r="N100" s="1"/>
      <c r="O100" s="1"/>
      <c r="P100" s="22"/>
    </row>
    <row r="101" spans="7:16" x14ac:dyDescent="0.25">
      <c r="G101" s="23"/>
      <c r="H101" s="4"/>
      <c r="I101" s="21"/>
      <c r="J101" s="1"/>
      <c r="K101" s="1"/>
      <c r="L101" s="1"/>
      <c r="M101" s="1"/>
      <c r="N101" s="1"/>
      <c r="O101" s="1"/>
      <c r="P101" s="22"/>
    </row>
    <row r="102" spans="7:16" x14ac:dyDescent="0.25">
      <c r="G102" s="23"/>
      <c r="H102" s="4"/>
      <c r="I102" s="21"/>
      <c r="J102" s="1"/>
      <c r="K102" s="1"/>
      <c r="L102" s="1"/>
      <c r="M102" s="1"/>
      <c r="N102" s="1"/>
      <c r="O102" s="1"/>
      <c r="P102" s="22"/>
    </row>
    <row r="103" spans="7:16" x14ac:dyDescent="0.25">
      <c r="G103" s="23"/>
      <c r="H103" s="4"/>
      <c r="I103" s="21"/>
      <c r="J103" s="1"/>
      <c r="K103" s="1"/>
      <c r="L103" s="1"/>
      <c r="M103" s="1"/>
      <c r="N103" s="1"/>
      <c r="O103" s="1"/>
      <c r="P103" s="22"/>
    </row>
    <row r="104" spans="7:16" x14ac:dyDescent="0.25">
      <c r="G104" s="23"/>
      <c r="H104" s="4"/>
      <c r="I104" s="21"/>
      <c r="J104" s="1"/>
      <c r="K104" s="1"/>
      <c r="L104" s="1"/>
      <c r="M104" s="1"/>
      <c r="N104" s="1"/>
      <c r="O104" s="1"/>
      <c r="P104" s="22"/>
    </row>
    <row r="105" spans="7:16" x14ac:dyDescent="0.25">
      <c r="G105" s="23"/>
      <c r="H105" s="4"/>
      <c r="I105" s="21"/>
      <c r="J105" s="1"/>
      <c r="K105" s="1"/>
      <c r="L105" s="1"/>
      <c r="M105" s="1"/>
      <c r="N105" s="1"/>
      <c r="O105" s="1"/>
      <c r="P105" s="22"/>
    </row>
    <row r="106" spans="7:16" x14ac:dyDescent="0.25">
      <c r="G106" s="23"/>
      <c r="H106" s="4"/>
      <c r="I106" s="21"/>
      <c r="J106" s="1"/>
      <c r="K106" s="1"/>
      <c r="L106" s="1"/>
      <c r="M106" s="1"/>
      <c r="N106" s="1"/>
      <c r="O106" s="1"/>
      <c r="P106" s="22"/>
    </row>
    <row r="107" spans="7:16" x14ac:dyDescent="0.25">
      <c r="G107" s="23"/>
      <c r="H107" s="4"/>
      <c r="I107" s="21"/>
      <c r="J107" s="1"/>
      <c r="K107" s="1"/>
      <c r="L107" s="1"/>
      <c r="M107" s="1"/>
      <c r="N107" s="1"/>
      <c r="O107" s="1"/>
      <c r="P107" s="22"/>
    </row>
    <row r="108" spans="7:16" x14ac:dyDescent="0.25">
      <c r="G108" s="23"/>
      <c r="H108" s="4"/>
      <c r="I108" s="21"/>
      <c r="J108" s="1"/>
      <c r="K108" s="1"/>
      <c r="L108" s="1"/>
      <c r="M108" s="1"/>
      <c r="N108" s="1"/>
      <c r="O108" s="1"/>
      <c r="P108" s="22"/>
    </row>
    <row r="109" spans="7:16" x14ac:dyDescent="0.25">
      <c r="G109" s="23"/>
      <c r="H109" s="4"/>
      <c r="I109" s="21"/>
      <c r="J109" s="1"/>
      <c r="K109" s="1"/>
      <c r="L109" s="1"/>
      <c r="M109" s="1"/>
      <c r="N109" s="1"/>
      <c r="O109" s="1"/>
      <c r="P109" s="22"/>
    </row>
    <row r="110" spans="7:16" x14ac:dyDescent="0.25">
      <c r="G110" s="23"/>
      <c r="H110" s="4"/>
      <c r="I110" s="21"/>
      <c r="J110" s="1"/>
      <c r="K110" s="1"/>
      <c r="L110" s="1"/>
      <c r="M110" s="1"/>
      <c r="N110" s="1"/>
      <c r="O110" s="1"/>
      <c r="P110" s="22"/>
    </row>
    <row r="111" spans="7:16" x14ac:dyDescent="0.25">
      <c r="G111" s="23"/>
      <c r="H111" s="4"/>
      <c r="I111" s="21"/>
      <c r="J111" s="1"/>
      <c r="K111" s="1"/>
      <c r="L111" s="1"/>
      <c r="M111" s="1"/>
      <c r="N111" s="1"/>
      <c r="O111" s="1"/>
      <c r="P111" s="22"/>
    </row>
    <row r="112" spans="7:16" x14ac:dyDescent="0.25">
      <c r="G112" s="23"/>
      <c r="H112" s="4"/>
      <c r="I112" s="21"/>
      <c r="J112" s="1"/>
      <c r="K112" s="1"/>
      <c r="L112" s="1"/>
      <c r="M112" s="1"/>
      <c r="N112" s="1"/>
      <c r="O112" s="1"/>
      <c r="P112" s="22"/>
    </row>
    <row r="113" spans="7:16" x14ac:dyDescent="0.25">
      <c r="G113" s="23"/>
      <c r="H113" s="4"/>
      <c r="I113" s="21"/>
      <c r="J113" s="1"/>
      <c r="K113" s="1"/>
      <c r="L113" s="1"/>
      <c r="M113" s="1"/>
      <c r="N113" s="1"/>
      <c r="O113" s="1"/>
      <c r="P113" s="22"/>
    </row>
    <row r="114" spans="7:16" x14ac:dyDescent="0.25">
      <c r="G114" s="23"/>
      <c r="H114" s="4"/>
      <c r="I114" s="21"/>
      <c r="J114" s="1"/>
      <c r="K114" s="1"/>
      <c r="L114" s="1"/>
      <c r="M114" s="1"/>
      <c r="N114" s="1"/>
      <c r="O114" s="1"/>
      <c r="P114" s="22"/>
    </row>
    <row r="115" spans="7:16" x14ac:dyDescent="0.25">
      <c r="G115" s="23"/>
      <c r="H115" s="4"/>
      <c r="I115" s="21"/>
      <c r="J115" s="1"/>
      <c r="K115" s="1"/>
      <c r="L115" s="1"/>
      <c r="M115" s="1"/>
      <c r="N115" s="1"/>
      <c r="O115" s="1"/>
      <c r="P115" s="22"/>
    </row>
    <row r="116" spans="7:16" x14ac:dyDescent="0.25">
      <c r="G116" s="23"/>
      <c r="H116" s="4"/>
      <c r="I116" s="21"/>
      <c r="J116" s="1"/>
      <c r="K116" s="1"/>
      <c r="L116" s="1"/>
      <c r="M116" s="1"/>
      <c r="N116" s="1"/>
      <c r="O116" s="1"/>
      <c r="P116" s="22"/>
    </row>
    <row r="117" spans="7:16" x14ac:dyDescent="0.25">
      <c r="G117" s="23"/>
      <c r="H117" s="4"/>
      <c r="I117" s="21"/>
      <c r="J117" s="1"/>
      <c r="K117" s="1"/>
      <c r="L117" s="1"/>
      <c r="M117" s="1"/>
      <c r="N117" s="1"/>
      <c r="O117" s="1"/>
      <c r="P117" s="22"/>
    </row>
    <row r="118" spans="7:16" x14ac:dyDescent="0.25">
      <c r="G118" s="23"/>
      <c r="H118" s="4"/>
      <c r="I118" s="21"/>
      <c r="J118" s="1"/>
      <c r="K118" s="1"/>
      <c r="L118" s="1"/>
      <c r="M118" s="1"/>
      <c r="N118" s="1"/>
      <c r="O118" s="1"/>
      <c r="P118" s="22"/>
    </row>
    <row r="119" spans="7:16" x14ac:dyDescent="0.25">
      <c r="G119" s="23"/>
      <c r="H119" s="4"/>
      <c r="I119" s="21"/>
      <c r="J119" s="1"/>
      <c r="K119" s="1"/>
      <c r="L119" s="1"/>
      <c r="M119" s="1"/>
      <c r="N119" s="1"/>
      <c r="O119" s="1"/>
      <c r="P119" s="22"/>
    </row>
    <row r="120" spans="7:16" x14ac:dyDescent="0.25">
      <c r="G120" s="23"/>
      <c r="H120" s="4"/>
      <c r="I120" s="21"/>
      <c r="J120" s="1"/>
      <c r="K120" s="1"/>
      <c r="L120" s="1"/>
      <c r="M120" s="1"/>
      <c r="N120" s="1"/>
      <c r="O120" s="1"/>
      <c r="P120" s="22"/>
    </row>
    <row r="121" spans="7:16" x14ac:dyDescent="0.25">
      <c r="G121" s="23"/>
      <c r="H121" s="4"/>
      <c r="I121" s="21"/>
      <c r="J121" s="1"/>
      <c r="K121" s="1"/>
      <c r="L121" s="1"/>
      <c r="M121" s="1"/>
      <c r="N121" s="1"/>
      <c r="O121" s="1"/>
      <c r="P121" s="22"/>
    </row>
    <row r="122" spans="7:16" x14ac:dyDescent="0.25">
      <c r="G122" s="23"/>
      <c r="H122" s="4"/>
      <c r="I122" s="21"/>
      <c r="J122" s="1"/>
      <c r="K122" s="1"/>
      <c r="L122" s="1"/>
      <c r="M122" s="1"/>
      <c r="N122" s="1"/>
      <c r="O122" s="1"/>
      <c r="P122" s="22"/>
    </row>
    <row r="123" spans="7:16" x14ac:dyDescent="0.25">
      <c r="G123" s="23"/>
      <c r="H123" s="4"/>
      <c r="I123" s="21"/>
      <c r="J123" s="1"/>
      <c r="K123" s="1"/>
      <c r="L123" s="1"/>
      <c r="M123" s="1"/>
      <c r="N123" s="1"/>
      <c r="O123" s="1"/>
      <c r="P123" s="22"/>
    </row>
    <row r="124" spans="7:16" x14ac:dyDescent="0.25">
      <c r="G124" s="23"/>
      <c r="H124" s="4"/>
      <c r="I124" s="21"/>
      <c r="J124" s="1"/>
      <c r="K124" s="1"/>
      <c r="L124" s="1"/>
      <c r="M124" s="1"/>
      <c r="N124" s="1"/>
      <c r="O124" s="1"/>
      <c r="P124" s="22"/>
    </row>
    <row r="125" spans="7:16" x14ac:dyDescent="0.25">
      <c r="G125" s="23"/>
      <c r="H125" s="4"/>
      <c r="I125" s="21"/>
      <c r="J125" s="1"/>
      <c r="K125" s="1"/>
      <c r="L125" s="1"/>
      <c r="M125" s="1"/>
      <c r="N125" s="1"/>
      <c r="O125" s="1"/>
      <c r="P125" s="22"/>
    </row>
    <row r="126" spans="7:16" x14ac:dyDescent="0.25">
      <c r="G126" s="23"/>
      <c r="H126" s="4"/>
      <c r="I126" s="21"/>
      <c r="J126" s="1"/>
      <c r="K126" s="1"/>
      <c r="L126" s="1"/>
      <c r="M126" s="1"/>
      <c r="N126" s="1"/>
      <c r="O126" s="1"/>
      <c r="P126" s="22"/>
    </row>
    <row r="127" spans="7:16" x14ac:dyDescent="0.25">
      <c r="G127" s="23"/>
      <c r="H127" s="4"/>
      <c r="I127" s="21"/>
      <c r="J127" s="1"/>
      <c r="K127" s="1"/>
      <c r="L127" s="1"/>
      <c r="M127" s="1"/>
      <c r="N127" s="1"/>
      <c r="O127" s="1"/>
      <c r="P127" s="22"/>
    </row>
    <row r="128" spans="7:16" x14ac:dyDescent="0.25">
      <c r="G128" s="23"/>
      <c r="H128" s="4"/>
      <c r="I128" s="21"/>
      <c r="J128" s="1"/>
      <c r="K128" s="1"/>
      <c r="L128" s="1"/>
      <c r="M128" s="1"/>
      <c r="N128" s="1"/>
      <c r="O128" s="1"/>
      <c r="P128" s="22"/>
    </row>
    <row r="129" spans="7:16" x14ac:dyDescent="0.25">
      <c r="G129" s="23"/>
      <c r="H129" s="4"/>
      <c r="I129" s="21"/>
      <c r="J129" s="1"/>
      <c r="K129" s="1"/>
      <c r="L129" s="1"/>
      <c r="M129" s="1"/>
      <c r="N129" s="1"/>
      <c r="O129" s="1"/>
      <c r="P129" s="22"/>
    </row>
    <row r="130" spans="7:16" x14ac:dyDescent="0.25">
      <c r="G130" s="23"/>
      <c r="H130" s="4"/>
      <c r="I130" s="21"/>
      <c r="J130" s="1"/>
      <c r="K130" s="1"/>
      <c r="L130" s="1"/>
      <c r="M130" s="1"/>
      <c r="N130" s="1"/>
      <c r="O130" s="1"/>
      <c r="P130" s="22"/>
    </row>
    <row r="131" spans="7:16" x14ac:dyDescent="0.25">
      <c r="G131" s="23"/>
      <c r="H131" s="4"/>
      <c r="I131" s="21"/>
      <c r="J131" s="1"/>
      <c r="K131" s="1"/>
      <c r="L131" s="1"/>
      <c r="M131" s="1"/>
      <c r="N131" s="1"/>
      <c r="O131" s="1"/>
      <c r="P131" s="22"/>
    </row>
    <row r="132" spans="7:16" x14ac:dyDescent="0.25">
      <c r="G132" s="23"/>
      <c r="H132" s="4"/>
      <c r="I132" s="21"/>
      <c r="J132" s="1"/>
      <c r="K132" s="1"/>
      <c r="L132" s="1"/>
      <c r="M132" s="1"/>
      <c r="N132" s="1"/>
      <c r="O132" s="1"/>
      <c r="P132" s="22"/>
    </row>
    <row r="133" spans="7:16" x14ac:dyDescent="0.25">
      <c r="G133" s="23"/>
      <c r="H133" s="4"/>
      <c r="I133" s="21"/>
      <c r="J133" s="1"/>
      <c r="K133" s="1"/>
      <c r="L133" s="1"/>
      <c r="M133" s="1"/>
      <c r="N133" s="1"/>
      <c r="O133" s="1"/>
      <c r="P133" s="22"/>
    </row>
    <row r="134" spans="7:16" x14ac:dyDescent="0.25">
      <c r="G134" s="23"/>
      <c r="H134" s="4"/>
      <c r="I134" s="21"/>
      <c r="J134" s="1"/>
      <c r="K134" s="1"/>
      <c r="L134" s="1"/>
      <c r="M134" s="1"/>
      <c r="N134" s="1"/>
      <c r="O134" s="1"/>
      <c r="P134" s="22"/>
    </row>
    <row r="135" spans="7:16" x14ac:dyDescent="0.25">
      <c r="G135" s="23"/>
      <c r="H135" s="4"/>
      <c r="I135" s="21"/>
      <c r="J135" s="1"/>
      <c r="K135" s="1"/>
      <c r="L135" s="1"/>
      <c r="M135" s="1"/>
      <c r="N135" s="1"/>
      <c r="O135" s="1"/>
      <c r="P135" s="22"/>
    </row>
    <row r="136" spans="7:16" x14ac:dyDescent="0.25">
      <c r="G136" s="23"/>
      <c r="H136" s="4"/>
      <c r="I136" s="21"/>
      <c r="J136" s="1"/>
      <c r="K136" s="1"/>
      <c r="L136" s="1"/>
      <c r="M136" s="1"/>
      <c r="N136" s="1"/>
      <c r="O136" s="1"/>
      <c r="P136" s="22"/>
    </row>
    <row r="137" spans="7:16" x14ac:dyDescent="0.25">
      <c r="G137" s="23"/>
      <c r="H137" s="4"/>
      <c r="I137" s="21"/>
      <c r="J137" s="1"/>
      <c r="K137" s="1"/>
      <c r="L137" s="1"/>
      <c r="M137" s="1"/>
      <c r="N137" s="1"/>
      <c r="O137" s="1"/>
      <c r="P137" s="22"/>
    </row>
    <row r="138" spans="7:16" x14ac:dyDescent="0.25">
      <c r="G138" s="23"/>
      <c r="H138" s="4"/>
      <c r="I138" s="21"/>
      <c r="J138" s="1"/>
      <c r="K138" s="1"/>
      <c r="L138" s="1"/>
      <c r="M138" s="1"/>
      <c r="N138" s="1"/>
      <c r="O138" s="1"/>
      <c r="P138" s="22"/>
    </row>
    <row r="139" spans="7:16" x14ac:dyDescent="0.25">
      <c r="G139" s="23"/>
      <c r="H139" s="4"/>
      <c r="I139" s="21"/>
      <c r="J139" s="1"/>
      <c r="K139" s="1"/>
      <c r="L139" s="1"/>
      <c r="M139" s="1"/>
      <c r="N139" s="1"/>
      <c r="O139" s="1"/>
      <c r="P139" s="22"/>
    </row>
    <row r="140" spans="7:16" x14ac:dyDescent="0.25">
      <c r="G140" s="23"/>
      <c r="H140" s="4"/>
      <c r="I140" s="21"/>
      <c r="J140" s="1"/>
      <c r="K140" s="1"/>
      <c r="L140" s="1"/>
      <c r="M140" s="1"/>
      <c r="N140" s="1"/>
      <c r="O140" s="1"/>
      <c r="P140" s="22"/>
    </row>
    <row r="141" spans="7:16" x14ac:dyDescent="0.25">
      <c r="G141" s="23"/>
      <c r="H141" s="4"/>
      <c r="I141" s="21"/>
      <c r="J141" s="1"/>
      <c r="K141" s="1"/>
      <c r="L141" s="1"/>
      <c r="M141" s="1"/>
      <c r="N141" s="1"/>
      <c r="O141" s="1"/>
      <c r="P141" s="22"/>
    </row>
    <row r="142" spans="7:16" x14ac:dyDescent="0.25">
      <c r="G142" s="23"/>
      <c r="H142" s="4"/>
      <c r="I142" s="21"/>
      <c r="J142" s="1"/>
      <c r="K142" s="1"/>
      <c r="L142" s="1"/>
      <c r="M142" s="1"/>
      <c r="N142" s="1"/>
      <c r="O142" s="1"/>
      <c r="P142" s="22"/>
    </row>
    <row r="143" spans="7:16" x14ac:dyDescent="0.25">
      <c r="G143" s="23"/>
      <c r="H143" s="4"/>
      <c r="I143" s="21"/>
      <c r="J143" s="1"/>
      <c r="K143" s="1"/>
      <c r="L143" s="1"/>
      <c r="M143" s="1"/>
      <c r="N143" s="1"/>
      <c r="O143" s="1"/>
      <c r="P143" s="22"/>
    </row>
    <row r="144" spans="7:16" x14ac:dyDescent="0.25">
      <c r="G144" s="23"/>
      <c r="H144" s="4"/>
      <c r="I144" s="21"/>
      <c r="J144" s="1"/>
      <c r="K144" s="1"/>
      <c r="L144" s="1"/>
      <c r="M144" s="1"/>
      <c r="N144" s="1"/>
      <c r="O144" s="1"/>
      <c r="P144" s="22"/>
    </row>
    <row r="145" spans="7:16" x14ac:dyDescent="0.25">
      <c r="G145" s="23"/>
      <c r="H145" s="4"/>
      <c r="I145" s="21"/>
      <c r="J145" s="1"/>
      <c r="K145" s="1"/>
      <c r="L145" s="1"/>
      <c r="M145" s="1"/>
      <c r="N145" s="1"/>
      <c r="O145" s="1"/>
      <c r="P145" s="22"/>
    </row>
    <row r="146" spans="7:16" x14ac:dyDescent="0.25">
      <c r="G146" s="23"/>
      <c r="H146" s="4"/>
      <c r="I146" s="21"/>
      <c r="J146" s="1"/>
      <c r="K146" s="1"/>
      <c r="L146" s="1"/>
      <c r="M146" s="1"/>
      <c r="N146" s="1"/>
      <c r="O146" s="1"/>
      <c r="P146" s="22"/>
    </row>
    <row r="147" spans="7:16" x14ac:dyDescent="0.25">
      <c r="G147" s="23"/>
      <c r="H147" s="4"/>
      <c r="I147" s="21"/>
      <c r="J147" s="1"/>
      <c r="K147" s="1"/>
      <c r="L147" s="1"/>
      <c r="M147" s="1"/>
      <c r="N147" s="1"/>
      <c r="O147" s="1"/>
      <c r="P147" s="22"/>
    </row>
    <row r="148" spans="7:16" x14ac:dyDescent="0.25">
      <c r="G148" s="23"/>
      <c r="H148" s="4"/>
      <c r="I148" s="21"/>
      <c r="J148" s="1"/>
      <c r="K148" s="1"/>
      <c r="L148" s="1"/>
      <c r="M148" s="1"/>
      <c r="N148" s="1"/>
      <c r="O148" s="1"/>
      <c r="P148" s="22"/>
    </row>
    <row r="149" spans="7:16" x14ac:dyDescent="0.25">
      <c r="G149" s="23"/>
      <c r="H149" s="4"/>
      <c r="I149" s="21"/>
      <c r="J149" s="1"/>
      <c r="K149" s="1"/>
      <c r="L149" s="1"/>
      <c r="M149" s="1"/>
      <c r="N149" s="1"/>
      <c r="O149" s="1"/>
      <c r="P149" s="22"/>
    </row>
    <row r="150" spans="7:16" x14ac:dyDescent="0.25">
      <c r="G150" s="23"/>
      <c r="H150" s="4"/>
      <c r="I150" s="21"/>
      <c r="J150" s="1"/>
      <c r="K150" s="1"/>
      <c r="L150" s="1"/>
      <c r="M150" s="1"/>
      <c r="N150" s="1"/>
      <c r="O150" s="1"/>
      <c r="P150" s="22"/>
    </row>
    <row r="151" spans="7:16" x14ac:dyDescent="0.25">
      <c r="G151" s="23"/>
      <c r="H151" s="4"/>
      <c r="I151" s="21"/>
      <c r="J151" s="1"/>
      <c r="K151" s="1"/>
      <c r="L151" s="1"/>
      <c r="M151" s="1"/>
      <c r="N151" s="1"/>
      <c r="O151" s="1"/>
      <c r="P151" s="22"/>
    </row>
    <row r="152" spans="7:16" x14ac:dyDescent="0.25">
      <c r="G152" s="23"/>
      <c r="H152" s="4"/>
      <c r="I152" s="21"/>
      <c r="J152" s="1"/>
      <c r="K152" s="1"/>
      <c r="L152" s="1"/>
      <c r="M152" s="1"/>
      <c r="N152" s="1"/>
      <c r="O152" s="1"/>
      <c r="P152" s="22"/>
    </row>
    <row r="153" spans="7:16" x14ac:dyDescent="0.25">
      <c r="G153" s="23"/>
      <c r="H153" s="4"/>
      <c r="I153" s="21"/>
      <c r="J153" s="1"/>
      <c r="K153" s="1"/>
      <c r="L153" s="1"/>
      <c r="M153" s="1"/>
      <c r="N153" s="1"/>
      <c r="O153" s="1"/>
      <c r="P153" s="22"/>
    </row>
    <row r="154" spans="7:16" x14ac:dyDescent="0.25">
      <c r="G154" s="23"/>
      <c r="H154" s="4"/>
      <c r="I154" s="21"/>
      <c r="J154" s="1"/>
      <c r="K154" s="1"/>
      <c r="L154" s="1"/>
      <c r="M154" s="1"/>
      <c r="N154" s="1"/>
      <c r="O154" s="1"/>
      <c r="P154" s="22"/>
    </row>
    <row r="155" spans="7:16" x14ac:dyDescent="0.25">
      <c r="G155" s="23"/>
      <c r="H155" s="4"/>
      <c r="I155" s="21"/>
      <c r="J155" s="1"/>
      <c r="K155" s="1"/>
      <c r="L155" s="1"/>
      <c r="M155" s="1"/>
      <c r="N155" s="1"/>
      <c r="O155" s="1"/>
      <c r="P155" s="22"/>
    </row>
    <row r="156" spans="7:16" x14ac:dyDescent="0.25">
      <c r="G156" s="23"/>
      <c r="H156" s="4"/>
      <c r="I156" s="21"/>
      <c r="J156" s="1"/>
      <c r="K156" s="1"/>
      <c r="L156" s="1"/>
      <c r="M156" s="1"/>
      <c r="N156" s="1"/>
      <c r="O156" s="1"/>
      <c r="P156" s="22"/>
    </row>
    <row r="157" spans="7:16" x14ac:dyDescent="0.25">
      <c r="G157" s="23"/>
      <c r="H157" s="4"/>
      <c r="I157" s="21"/>
      <c r="J157" s="1"/>
      <c r="K157" s="1"/>
      <c r="L157" s="1"/>
      <c r="M157" s="1"/>
      <c r="N157" s="1"/>
      <c r="O157" s="1"/>
      <c r="P157" s="22"/>
    </row>
    <row r="158" spans="7:16" x14ac:dyDescent="0.25">
      <c r="G158" s="23"/>
      <c r="H158" s="4"/>
      <c r="I158" s="21"/>
      <c r="J158" s="1"/>
      <c r="K158" s="1"/>
      <c r="L158" s="1"/>
      <c r="M158" s="1"/>
      <c r="N158" s="1"/>
      <c r="O158" s="1"/>
      <c r="P158" s="22"/>
    </row>
    <row r="159" spans="7:16" x14ac:dyDescent="0.25">
      <c r="G159" s="23"/>
      <c r="H159" s="4"/>
      <c r="I159" s="21"/>
      <c r="J159" s="1"/>
      <c r="K159" s="1"/>
      <c r="L159" s="1"/>
      <c r="M159" s="1"/>
      <c r="N159" s="1"/>
      <c r="O159" s="1"/>
      <c r="P159" s="22"/>
    </row>
    <row r="160" spans="7:16" x14ac:dyDescent="0.25">
      <c r="G160" s="23"/>
      <c r="H160" s="4"/>
      <c r="I160" s="21"/>
      <c r="J160" s="1"/>
      <c r="K160" s="1"/>
      <c r="L160" s="1"/>
      <c r="M160" s="1"/>
      <c r="N160" s="1"/>
      <c r="O160" s="1"/>
      <c r="P160" s="22"/>
    </row>
    <row r="161" spans="7:16" x14ac:dyDescent="0.25">
      <c r="G161" s="23"/>
      <c r="H161" s="4"/>
      <c r="I161" s="21"/>
      <c r="J161" s="1"/>
      <c r="K161" s="1"/>
      <c r="L161" s="1"/>
      <c r="M161" s="1"/>
      <c r="N161" s="1"/>
      <c r="O161" s="1"/>
      <c r="P161" s="22"/>
    </row>
    <row r="162" spans="7:16" x14ac:dyDescent="0.25">
      <c r="G162" s="23"/>
      <c r="H162" s="4"/>
      <c r="I162" s="21"/>
      <c r="J162" s="1"/>
      <c r="K162" s="1"/>
      <c r="L162" s="1"/>
      <c r="M162" s="1"/>
      <c r="N162" s="1"/>
      <c r="O162" s="1"/>
      <c r="P162" s="22"/>
    </row>
    <row r="163" spans="7:16" x14ac:dyDescent="0.25">
      <c r="G163" s="23"/>
      <c r="H163" s="4"/>
      <c r="I163" s="21"/>
      <c r="J163" s="1"/>
      <c r="K163" s="1"/>
      <c r="L163" s="1"/>
      <c r="M163" s="1"/>
      <c r="N163" s="1"/>
      <c r="O163" s="1"/>
      <c r="P163" s="22"/>
    </row>
    <row r="164" spans="7:16" x14ac:dyDescent="0.25">
      <c r="G164" s="23"/>
      <c r="H164" s="4"/>
      <c r="I164" s="21"/>
      <c r="J164" s="1"/>
      <c r="K164" s="1"/>
      <c r="L164" s="1"/>
      <c r="M164" s="1"/>
      <c r="N164" s="1"/>
      <c r="O164" s="1"/>
      <c r="P164" s="22"/>
    </row>
    <row r="165" spans="7:16" x14ac:dyDescent="0.25">
      <c r="G165" s="23"/>
      <c r="H165" s="4"/>
      <c r="I165" s="21"/>
      <c r="J165" s="1"/>
      <c r="K165" s="1"/>
      <c r="L165" s="1"/>
      <c r="M165" s="1"/>
      <c r="N165" s="1"/>
      <c r="O165" s="1"/>
      <c r="P165" s="22"/>
    </row>
    <row r="166" spans="7:16" x14ac:dyDescent="0.25">
      <c r="G166" s="23"/>
      <c r="H166" s="4"/>
      <c r="I166" s="21"/>
      <c r="J166" s="1"/>
      <c r="K166" s="1"/>
      <c r="L166" s="1"/>
      <c r="M166" s="1"/>
      <c r="N166" s="1"/>
      <c r="O166" s="1"/>
      <c r="P166" s="22"/>
    </row>
    <row r="167" spans="7:16" x14ac:dyDescent="0.25">
      <c r="G167" s="23"/>
      <c r="H167" s="4"/>
      <c r="I167" s="21"/>
      <c r="J167" s="1"/>
      <c r="K167" s="1"/>
      <c r="L167" s="1"/>
      <c r="M167" s="1"/>
      <c r="N167" s="1"/>
      <c r="O167" s="1"/>
      <c r="P167" s="22"/>
    </row>
    <row r="168" spans="7:16" x14ac:dyDescent="0.25">
      <c r="G168" s="23"/>
      <c r="H168" s="4"/>
      <c r="I168" s="21"/>
      <c r="J168" s="1"/>
      <c r="K168" s="1"/>
      <c r="L168" s="1"/>
      <c r="M168" s="1"/>
      <c r="N168" s="1"/>
      <c r="O168" s="1"/>
      <c r="P168" s="22"/>
    </row>
    <row r="169" spans="7:16" x14ac:dyDescent="0.25">
      <c r="G169" s="23"/>
      <c r="H169" s="4"/>
      <c r="I169" s="21"/>
      <c r="J169" s="1"/>
      <c r="K169" s="1"/>
      <c r="L169" s="1"/>
      <c r="M169" s="1"/>
      <c r="N169" s="1"/>
      <c r="O169" s="1"/>
      <c r="P169" s="22"/>
    </row>
    <row r="170" spans="7:16" x14ac:dyDescent="0.25">
      <c r="G170" s="23"/>
      <c r="H170" s="4"/>
      <c r="I170" s="21"/>
      <c r="J170" s="1"/>
      <c r="K170" s="1"/>
      <c r="L170" s="1"/>
      <c r="M170" s="1"/>
      <c r="N170" s="1"/>
      <c r="O170" s="1"/>
      <c r="P170" s="22"/>
    </row>
    <row r="171" spans="7:16" x14ac:dyDescent="0.25">
      <c r="G171" s="23"/>
      <c r="H171" s="4"/>
      <c r="I171" s="21"/>
      <c r="J171" s="1"/>
      <c r="K171" s="1"/>
      <c r="L171" s="1"/>
      <c r="M171" s="1"/>
      <c r="N171" s="1"/>
      <c r="O171" s="1"/>
      <c r="P171" s="22"/>
    </row>
    <row r="172" spans="7:16" x14ac:dyDescent="0.25">
      <c r="G172" s="23"/>
      <c r="H172" s="4"/>
      <c r="I172" s="21"/>
      <c r="J172" s="1"/>
      <c r="K172" s="1"/>
      <c r="L172" s="1"/>
      <c r="M172" s="1"/>
      <c r="N172" s="1"/>
      <c r="O172" s="1"/>
      <c r="P172" s="22"/>
    </row>
    <row r="173" spans="7:16" x14ac:dyDescent="0.25">
      <c r="G173" s="23"/>
      <c r="H173" s="4"/>
      <c r="I173" s="21"/>
      <c r="J173" s="1"/>
      <c r="K173" s="1"/>
      <c r="L173" s="1"/>
      <c r="M173" s="1"/>
      <c r="N173" s="1"/>
      <c r="O173" s="1"/>
      <c r="P173" s="22"/>
    </row>
    <row r="174" spans="7:16" x14ac:dyDescent="0.25">
      <c r="G174" s="23"/>
      <c r="H174" s="4"/>
      <c r="I174" s="21"/>
      <c r="J174" s="1"/>
      <c r="K174" s="1"/>
      <c r="L174" s="1"/>
      <c r="M174" s="1"/>
      <c r="N174" s="1"/>
      <c r="O174" s="1"/>
      <c r="P174" s="22"/>
    </row>
    <row r="175" spans="7:16" x14ac:dyDescent="0.25">
      <c r="G175" s="23"/>
      <c r="H175" s="4"/>
      <c r="I175" s="21"/>
      <c r="J175" s="1"/>
      <c r="K175" s="1"/>
      <c r="L175" s="1"/>
      <c r="M175" s="1"/>
      <c r="N175" s="1"/>
      <c r="O175" s="1"/>
      <c r="P175" s="22"/>
    </row>
    <row r="176" spans="7:16" x14ac:dyDescent="0.25">
      <c r="G176" s="23"/>
      <c r="H176" s="4"/>
      <c r="I176" s="21"/>
      <c r="J176" s="1"/>
      <c r="K176" s="1"/>
      <c r="L176" s="1"/>
      <c r="M176" s="1"/>
      <c r="N176" s="1"/>
      <c r="O176" s="1"/>
      <c r="P176" s="22"/>
    </row>
    <row r="177" spans="7:16" x14ac:dyDescent="0.25">
      <c r="G177" s="23"/>
      <c r="H177" s="4"/>
      <c r="I177" s="21"/>
      <c r="J177" s="1"/>
      <c r="K177" s="1"/>
      <c r="L177" s="1"/>
      <c r="M177" s="1"/>
      <c r="N177" s="1"/>
      <c r="O177" s="1"/>
      <c r="P177" s="22"/>
    </row>
    <row r="178" spans="7:16" x14ac:dyDescent="0.25">
      <c r="G178" s="23"/>
      <c r="H178" s="4"/>
      <c r="I178" s="21"/>
      <c r="J178" s="1"/>
      <c r="K178" s="1"/>
      <c r="L178" s="1"/>
      <c r="M178" s="1"/>
      <c r="N178" s="1"/>
      <c r="O178" s="1"/>
      <c r="P178" s="22"/>
    </row>
    <row r="179" spans="7:16" x14ac:dyDescent="0.25">
      <c r="G179" s="23"/>
      <c r="H179" s="4"/>
      <c r="I179" s="21"/>
      <c r="J179" s="1"/>
      <c r="K179" s="1"/>
      <c r="L179" s="1"/>
      <c r="M179" s="1"/>
      <c r="N179" s="1"/>
      <c r="O179" s="1"/>
      <c r="P179" s="22"/>
    </row>
    <row r="180" spans="7:16" x14ac:dyDescent="0.25">
      <c r="G180" s="23"/>
      <c r="H180" s="4"/>
      <c r="I180" s="21"/>
      <c r="J180" s="1"/>
      <c r="K180" s="1"/>
      <c r="L180" s="1"/>
      <c r="M180" s="1"/>
      <c r="N180" s="1"/>
      <c r="O180" s="1"/>
      <c r="P180" s="22"/>
    </row>
    <row r="181" spans="7:16" x14ac:dyDescent="0.25">
      <c r="G181" s="23"/>
      <c r="H181" s="4"/>
      <c r="I181" s="21"/>
      <c r="J181" s="1"/>
      <c r="K181" s="1"/>
      <c r="L181" s="1"/>
      <c r="M181" s="1"/>
      <c r="N181" s="1"/>
      <c r="O181" s="1"/>
      <c r="P181" s="22"/>
    </row>
    <row r="182" spans="7:16" x14ac:dyDescent="0.25">
      <c r="G182" s="23"/>
      <c r="H182" s="4"/>
      <c r="I182" s="21"/>
      <c r="J182" s="1"/>
      <c r="K182" s="1"/>
      <c r="L182" s="1"/>
      <c r="M182" s="1"/>
      <c r="N182" s="1"/>
      <c r="O182" s="1"/>
      <c r="P182" s="22"/>
    </row>
    <row r="183" spans="7:16" x14ac:dyDescent="0.25">
      <c r="G183" s="23"/>
      <c r="H183" s="4"/>
      <c r="I183" s="21"/>
      <c r="J183" s="1"/>
      <c r="K183" s="1"/>
      <c r="L183" s="1"/>
      <c r="M183" s="1"/>
      <c r="N183" s="1"/>
      <c r="O183" s="1"/>
      <c r="P183" s="22"/>
    </row>
    <row r="184" spans="7:16" x14ac:dyDescent="0.25">
      <c r="G184" s="23"/>
      <c r="H184" s="4"/>
      <c r="I184" s="21"/>
      <c r="J184" s="1"/>
      <c r="K184" s="1"/>
      <c r="L184" s="1"/>
      <c r="M184" s="1"/>
      <c r="N184" s="1"/>
      <c r="O184" s="1"/>
      <c r="P184" s="22"/>
    </row>
    <row r="185" spans="7:16" x14ac:dyDescent="0.25">
      <c r="G185" s="23"/>
      <c r="H185" s="4"/>
      <c r="I185" s="21"/>
      <c r="J185" s="1"/>
      <c r="K185" s="1"/>
      <c r="L185" s="1"/>
      <c r="M185" s="1"/>
      <c r="N185" s="1"/>
      <c r="O185" s="1"/>
      <c r="P185" s="22"/>
    </row>
    <row r="186" spans="7:16" x14ac:dyDescent="0.25">
      <c r="G186" s="23"/>
      <c r="H186" s="4"/>
      <c r="I186" s="21"/>
      <c r="J186" s="1"/>
      <c r="K186" s="1"/>
      <c r="L186" s="1"/>
      <c r="M186" s="1"/>
      <c r="N186" s="1"/>
      <c r="O186" s="1"/>
      <c r="P186" s="22"/>
    </row>
    <row r="187" spans="7:16" x14ac:dyDescent="0.25">
      <c r="G187" s="23"/>
      <c r="H187" s="4"/>
      <c r="I187" s="21"/>
      <c r="J187" s="1"/>
      <c r="K187" s="1"/>
      <c r="L187" s="1"/>
      <c r="M187" s="1"/>
      <c r="N187" s="1"/>
      <c r="O187" s="1"/>
      <c r="P187" s="22"/>
    </row>
    <row r="188" spans="7:16" x14ac:dyDescent="0.25">
      <c r="G188" s="23"/>
      <c r="H188" s="4"/>
      <c r="I188" s="21"/>
      <c r="J188" s="1"/>
      <c r="K188" s="1"/>
      <c r="L188" s="1"/>
      <c r="M188" s="1"/>
      <c r="N188" s="1"/>
      <c r="O188" s="1"/>
      <c r="P188" s="22"/>
    </row>
    <row r="189" spans="7:16" x14ac:dyDescent="0.25">
      <c r="G189" s="23"/>
      <c r="H189" s="4"/>
      <c r="I189" s="21"/>
      <c r="J189" s="1"/>
      <c r="K189" s="1"/>
      <c r="L189" s="1"/>
      <c r="M189" s="1"/>
      <c r="N189" s="1"/>
      <c r="O189" s="1"/>
      <c r="P189" s="22"/>
    </row>
    <row r="190" spans="7:16" x14ac:dyDescent="0.25">
      <c r="G190" s="23"/>
      <c r="H190" s="4"/>
      <c r="I190" s="21"/>
      <c r="J190" s="1"/>
      <c r="K190" s="1"/>
      <c r="L190" s="1"/>
      <c r="M190" s="1"/>
      <c r="N190" s="1"/>
      <c r="O190" s="1"/>
      <c r="P190" s="22"/>
    </row>
    <row r="191" spans="7:16" x14ac:dyDescent="0.25">
      <c r="G191" s="23"/>
      <c r="H191" s="4"/>
      <c r="I191" s="21"/>
      <c r="J191" s="1"/>
      <c r="K191" s="1"/>
      <c r="L191" s="1"/>
      <c r="M191" s="1"/>
      <c r="N191" s="1"/>
      <c r="O191" s="1"/>
      <c r="P191" s="22"/>
    </row>
    <row r="192" spans="7:16" x14ac:dyDescent="0.25">
      <c r="G192" s="23"/>
      <c r="H192" s="4"/>
      <c r="I192" s="21"/>
      <c r="J192" s="1"/>
      <c r="K192" s="1"/>
      <c r="L192" s="1"/>
      <c r="M192" s="1"/>
      <c r="N192" s="1"/>
      <c r="O192" s="1"/>
      <c r="P192" s="22"/>
    </row>
    <row r="193" spans="7:16" x14ac:dyDescent="0.25">
      <c r="G193" s="23"/>
      <c r="H193" s="4"/>
      <c r="I193" s="21"/>
      <c r="J193" s="1"/>
      <c r="K193" s="1"/>
      <c r="L193" s="1"/>
      <c r="M193" s="1"/>
      <c r="N193" s="1"/>
      <c r="O193" s="1"/>
      <c r="P193" s="22"/>
    </row>
    <row r="194" spans="7:16" x14ac:dyDescent="0.25">
      <c r="G194" s="23"/>
      <c r="H194" s="4"/>
      <c r="I194" s="21"/>
      <c r="J194" s="1"/>
      <c r="K194" s="1"/>
      <c r="L194" s="1"/>
      <c r="M194" s="1"/>
      <c r="N194" s="1"/>
      <c r="O194" s="1"/>
      <c r="P194" s="22"/>
    </row>
    <row r="195" spans="7:16" x14ac:dyDescent="0.25">
      <c r="G195" s="23"/>
      <c r="H195" s="4"/>
      <c r="I195" s="21"/>
      <c r="J195" s="1"/>
      <c r="K195" s="1"/>
      <c r="L195" s="1"/>
      <c r="M195" s="1"/>
      <c r="N195" s="1"/>
      <c r="O195" s="1"/>
      <c r="P195" s="22"/>
    </row>
    <row r="196" spans="7:16" x14ac:dyDescent="0.25">
      <c r="G196" s="23"/>
      <c r="H196" s="4"/>
      <c r="I196" s="21"/>
      <c r="J196" s="1"/>
      <c r="K196" s="1"/>
      <c r="L196" s="1"/>
      <c r="M196" s="1"/>
      <c r="N196" s="1"/>
      <c r="O196" s="1"/>
      <c r="P196" s="22"/>
    </row>
    <row r="197" spans="7:16" x14ac:dyDescent="0.25">
      <c r="G197" s="23"/>
      <c r="H197" s="4"/>
      <c r="I197" s="21"/>
      <c r="J197" s="1"/>
      <c r="K197" s="1"/>
      <c r="L197" s="1"/>
      <c r="M197" s="1"/>
      <c r="N197" s="1"/>
      <c r="O197" s="1"/>
      <c r="P197" s="22"/>
    </row>
    <row r="198" spans="7:16" x14ac:dyDescent="0.25">
      <c r="G198" s="23"/>
      <c r="H198" s="4"/>
      <c r="I198" s="21"/>
      <c r="J198" s="1"/>
      <c r="K198" s="1"/>
      <c r="L198" s="1"/>
      <c r="M198" s="1"/>
      <c r="N198" s="1"/>
      <c r="O198" s="1"/>
      <c r="P198" s="22"/>
    </row>
    <row r="199" spans="7:16" x14ac:dyDescent="0.25">
      <c r="G199" s="23"/>
      <c r="H199" s="4"/>
      <c r="I199" s="21"/>
      <c r="J199" s="1"/>
      <c r="K199" s="1"/>
      <c r="L199" s="1"/>
      <c r="M199" s="1"/>
      <c r="N199" s="1"/>
      <c r="O199" s="1"/>
      <c r="P199" s="22"/>
    </row>
    <row r="200" spans="7:16" x14ac:dyDescent="0.25">
      <c r="G200" s="23"/>
      <c r="H200" s="4"/>
      <c r="I200" s="21"/>
      <c r="J200" s="1"/>
      <c r="K200" s="1"/>
      <c r="L200" s="1"/>
      <c r="M200" s="1"/>
      <c r="N200" s="1"/>
      <c r="O200" s="1"/>
      <c r="P200" s="22"/>
    </row>
    <row r="201" spans="7:16" x14ac:dyDescent="0.25">
      <c r="G201" s="23"/>
      <c r="H201" s="4"/>
      <c r="I201" s="21"/>
      <c r="J201" s="1"/>
      <c r="K201" s="1"/>
      <c r="L201" s="1"/>
      <c r="M201" s="1"/>
      <c r="N201" s="1"/>
      <c r="O201" s="1"/>
      <c r="P201" s="22"/>
    </row>
    <row r="202" spans="7:16" x14ac:dyDescent="0.25">
      <c r="G202" s="23"/>
      <c r="H202" s="4"/>
      <c r="I202" s="21"/>
      <c r="J202" s="1"/>
      <c r="K202" s="1"/>
      <c r="L202" s="1"/>
      <c r="M202" s="1"/>
      <c r="N202" s="1"/>
      <c r="O202" s="1"/>
      <c r="P202" s="22"/>
    </row>
    <row r="203" spans="7:16" x14ac:dyDescent="0.25">
      <c r="G203" s="23"/>
      <c r="H203" s="4"/>
      <c r="I203" s="21"/>
      <c r="J203" s="1"/>
      <c r="K203" s="1"/>
      <c r="L203" s="1"/>
      <c r="M203" s="1"/>
      <c r="N203" s="1"/>
      <c r="O203" s="1"/>
      <c r="P203" s="22"/>
    </row>
    <row r="204" spans="7:16" x14ac:dyDescent="0.25">
      <c r="G204" s="23"/>
      <c r="H204" s="4"/>
      <c r="I204" s="21"/>
      <c r="J204" s="1"/>
      <c r="K204" s="1"/>
      <c r="L204" s="1"/>
      <c r="M204" s="1"/>
      <c r="N204" s="1"/>
      <c r="O204" s="1"/>
      <c r="P204" s="22"/>
    </row>
    <row r="205" spans="7:16" x14ac:dyDescent="0.25">
      <c r="G205" s="23"/>
      <c r="H205" s="4"/>
      <c r="I205" s="21"/>
      <c r="J205" s="1"/>
      <c r="K205" s="1"/>
      <c r="L205" s="1"/>
      <c r="M205" s="1"/>
      <c r="N205" s="1"/>
      <c r="O205" s="1"/>
      <c r="P205" s="22"/>
    </row>
    <row r="206" spans="7:16" x14ac:dyDescent="0.25">
      <c r="G206" s="23"/>
      <c r="H206" s="4"/>
      <c r="I206" s="21"/>
      <c r="J206" s="1"/>
      <c r="K206" s="1"/>
      <c r="L206" s="1"/>
      <c r="M206" s="1"/>
      <c r="N206" s="1"/>
      <c r="O206" s="1"/>
      <c r="P206" s="22"/>
    </row>
    <row r="207" spans="7:16" x14ac:dyDescent="0.25">
      <c r="G207" s="23"/>
      <c r="H207" s="4"/>
      <c r="I207" s="21"/>
      <c r="J207" s="1"/>
      <c r="K207" s="1"/>
      <c r="L207" s="1"/>
      <c r="M207" s="1"/>
      <c r="N207" s="1"/>
      <c r="O207" s="1"/>
      <c r="P207" s="22"/>
    </row>
    <row r="208" spans="7:16" x14ac:dyDescent="0.25">
      <c r="G208" s="23"/>
      <c r="H208" s="4"/>
      <c r="I208" s="21"/>
      <c r="J208" s="1"/>
      <c r="K208" s="1"/>
      <c r="L208" s="1"/>
      <c r="M208" s="1"/>
      <c r="N208" s="1"/>
      <c r="O208" s="1"/>
      <c r="P208" s="22"/>
    </row>
    <row r="209" spans="7:16" x14ac:dyDescent="0.25">
      <c r="G209" s="23"/>
      <c r="H209" s="4"/>
      <c r="I209" s="21"/>
      <c r="J209" s="1"/>
      <c r="K209" s="1"/>
      <c r="L209" s="1"/>
      <c r="M209" s="1"/>
      <c r="N209" s="1"/>
      <c r="O209" s="1"/>
      <c r="P209" s="22"/>
    </row>
    <row r="210" spans="7:16" x14ac:dyDescent="0.25">
      <c r="G210" s="23"/>
      <c r="H210" s="4"/>
      <c r="I210" s="21"/>
      <c r="J210" s="1"/>
      <c r="K210" s="1"/>
      <c r="L210" s="1"/>
      <c r="M210" s="1"/>
      <c r="N210" s="1"/>
      <c r="O210" s="1"/>
      <c r="P210" s="22"/>
    </row>
    <row r="211" spans="7:16" x14ac:dyDescent="0.25">
      <c r="G211" s="23"/>
      <c r="H211" s="4"/>
      <c r="I211" s="21"/>
      <c r="J211" s="1"/>
      <c r="K211" s="1"/>
      <c r="L211" s="1"/>
      <c r="M211" s="1"/>
      <c r="N211" s="1"/>
      <c r="O211" s="1"/>
      <c r="P211" s="22"/>
    </row>
    <row r="212" spans="7:16" x14ac:dyDescent="0.25">
      <c r="G212" s="23"/>
      <c r="H212" s="4"/>
      <c r="I212" s="21"/>
      <c r="J212" s="1"/>
      <c r="K212" s="1"/>
      <c r="L212" s="1"/>
      <c r="M212" s="1"/>
      <c r="N212" s="1"/>
      <c r="O212" s="1"/>
      <c r="P212" s="22"/>
    </row>
    <row r="213" spans="7:16" x14ac:dyDescent="0.25">
      <c r="G213" s="23"/>
      <c r="H213" s="4"/>
      <c r="I213" s="21"/>
      <c r="J213" s="1"/>
      <c r="K213" s="1"/>
      <c r="L213" s="1"/>
      <c r="M213" s="1"/>
      <c r="N213" s="1"/>
      <c r="O213" s="1"/>
      <c r="P213" s="22"/>
    </row>
    <row r="214" spans="7:16" x14ac:dyDescent="0.25">
      <c r="G214" s="23"/>
      <c r="H214" s="4"/>
      <c r="I214" s="21"/>
      <c r="J214" s="1"/>
      <c r="K214" s="1"/>
      <c r="L214" s="1"/>
      <c r="M214" s="1"/>
      <c r="N214" s="1"/>
      <c r="O214" s="1"/>
      <c r="P214" s="22"/>
    </row>
    <row r="215" spans="7:16" x14ac:dyDescent="0.25">
      <c r="G215" s="23"/>
      <c r="H215" s="4"/>
      <c r="I215" s="21"/>
      <c r="J215" s="1"/>
      <c r="K215" s="1"/>
      <c r="L215" s="1"/>
      <c r="M215" s="1"/>
      <c r="N215" s="1"/>
      <c r="O215" s="1"/>
      <c r="P215" s="22"/>
    </row>
    <row r="216" spans="7:16" x14ac:dyDescent="0.25">
      <c r="G216" s="23"/>
      <c r="H216" s="4"/>
      <c r="I216" s="21"/>
      <c r="J216" s="1"/>
      <c r="K216" s="1"/>
      <c r="L216" s="1"/>
      <c r="M216" s="1"/>
      <c r="N216" s="1"/>
      <c r="O216" s="1"/>
      <c r="P216" s="22"/>
    </row>
    <row r="217" spans="7:16" x14ac:dyDescent="0.25">
      <c r="G217" s="23"/>
      <c r="H217" s="4"/>
      <c r="I217" s="21"/>
      <c r="J217" s="1"/>
      <c r="K217" s="1"/>
      <c r="L217" s="1"/>
      <c r="M217" s="1"/>
      <c r="N217" s="1"/>
      <c r="O217" s="1"/>
      <c r="P217" s="22"/>
    </row>
    <row r="218" spans="7:16" x14ac:dyDescent="0.25">
      <c r="G218" s="23"/>
      <c r="H218" s="4"/>
      <c r="I218" s="21"/>
      <c r="J218" s="1"/>
      <c r="K218" s="1"/>
      <c r="L218" s="1"/>
      <c r="M218" s="1"/>
      <c r="N218" s="1"/>
      <c r="O218" s="1"/>
      <c r="P218" s="22"/>
    </row>
    <row r="219" spans="7:16" x14ac:dyDescent="0.25">
      <c r="G219" s="23"/>
      <c r="H219" s="4"/>
      <c r="I219" s="21"/>
      <c r="J219" s="1"/>
      <c r="K219" s="1"/>
      <c r="L219" s="1"/>
      <c r="M219" s="1"/>
      <c r="N219" s="1"/>
      <c r="O219" s="1"/>
      <c r="P219" s="22"/>
    </row>
    <row r="220" spans="7:16" x14ac:dyDescent="0.25">
      <c r="G220" s="23"/>
      <c r="H220" s="4"/>
      <c r="I220" s="21"/>
      <c r="J220" s="1"/>
      <c r="K220" s="1"/>
      <c r="L220" s="1"/>
      <c r="M220" s="1"/>
      <c r="N220" s="1"/>
      <c r="O220" s="1"/>
      <c r="P220" s="22"/>
    </row>
    <row r="221" spans="7:16" x14ac:dyDescent="0.25">
      <c r="G221" s="23"/>
      <c r="H221" s="4"/>
      <c r="I221" s="21"/>
      <c r="J221" s="1"/>
      <c r="K221" s="1"/>
      <c r="L221" s="1"/>
      <c r="M221" s="1"/>
      <c r="N221" s="1"/>
      <c r="O221" s="1"/>
      <c r="P221" s="22"/>
    </row>
    <row r="222" spans="7:16" x14ac:dyDescent="0.25">
      <c r="G222" s="23"/>
      <c r="H222" s="4"/>
      <c r="I222" s="21"/>
      <c r="J222" s="1"/>
      <c r="K222" s="1"/>
      <c r="L222" s="1"/>
      <c r="M222" s="1"/>
      <c r="N222" s="1"/>
      <c r="O222" s="1"/>
      <c r="P222" s="22"/>
    </row>
    <row r="223" spans="7:16" x14ac:dyDescent="0.25">
      <c r="G223" s="23"/>
      <c r="H223" s="4"/>
      <c r="I223" s="21"/>
      <c r="J223" s="1"/>
      <c r="K223" s="1"/>
      <c r="L223" s="1"/>
      <c r="M223" s="1"/>
      <c r="N223" s="1"/>
      <c r="O223" s="1"/>
      <c r="P223" s="22"/>
    </row>
    <row r="224" spans="7:16" x14ac:dyDescent="0.25">
      <c r="G224" s="23"/>
      <c r="H224" s="4"/>
      <c r="I224" s="21"/>
      <c r="J224" s="1"/>
      <c r="K224" s="1"/>
      <c r="L224" s="1"/>
      <c r="M224" s="1"/>
      <c r="N224" s="1"/>
      <c r="O224" s="1"/>
      <c r="P224" s="22"/>
    </row>
    <row r="225" spans="7:16" x14ac:dyDescent="0.25">
      <c r="G225" s="23"/>
      <c r="H225" s="4"/>
      <c r="I225" s="21"/>
      <c r="J225" s="1"/>
      <c r="K225" s="1"/>
      <c r="L225" s="1"/>
      <c r="M225" s="1"/>
      <c r="N225" s="1"/>
      <c r="O225" s="1"/>
      <c r="P225" s="22"/>
    </row>
    <row r="226" spans="7:16" x14ac:dyDescent="0.25">
      <c r="G226" s="23"/>
      <c r="H226" s="4"/>
      <c r="I226" s="21"/>
      <c r="J226" s="1"/>
      <c r="K226" s="1"/>
      <c r="L226" s="1"/>
      <c r="M226" s="1"/>
      <c r="N226" s="1"/>
      <c r="O226" s="1"/>
      <c r="P226" s="22"/>
    </row>
    <row r="227" spans="7:16" x14ac:dyDescent="0.25">
      <c r="G227" s="23"/>
      <c r="H227" s="4"/>
      <c r="I227" s="21"/>
      <c r="J227" s="1"/>
      <c r="K227" s="1"/>
      <c r="L227" s="1"/>
      <c r="M227" s="1"/>
      <c r="N227" s="1"/>
      <c r="O227" s="1"/>
      <c r="P227" s="22"/>
    </row>
    <row r="228" spans="7:16" x14ac:dyDescent="0.25">
      <c r="G228" s="23"/>
      <c r="H228" s="4"/>
      <c r="I228" s="21"/>
      <c r="J228" s="1"/>
      <c r="K228" s="1"/>
      <c r="L228" s="1"/>
      <c r="M228" s="1"/>
      <c r="N228" s="1"/>
      <c r="O228" s="1"/>
      <c r="P228" s="22"/>
    </row>
    <row r="229" spans="7:16" x14ac:dyDescent="0.25">
      <c r="G229" s="23"/>
      <c r="H229" s="4"/>
      <c r="I229" s="21"/>
      <c r="J229" s="1"/>
      <c r="K229" s="1"/>
      <c r="L229" s="1"/>
      <c r="M229" s="1"/>
      <c r="N229" s="1"/>
      <c r="O229" s="1"/>
      <c r="P229" s="22"/>
    </row>
    <row r="230" spans="7:16" x14ac:dyDescent="0.25">
      <c r="G230" s="23"/>
      <c r="H230" s="4"/>
      <c r="I230" s="21"/>
      <c r="J230" s="1"/>
      <c r="K230" s="1"/>
      <c r="L230" s="1"/>
      <c r="M230" s="1"/>
      <c r="N230" s="1"/>
      <c r="O230" s="1"/>
      <c r="P230" s="22"/>
    </row>
    <row r="231" spans="7:16" x14ac:dyDescent="0.25">
      <c r="G231" s="23"/>
      <c r="H231" s="4"/>
      <c r="I231" s="21"/>
      <c r="J231" s="1"/>
      <c r="K231" s="1"/>
      <c r="L231" s="1"/>
      <c r="M231" s="1"/>
      <c r="N231" s="1"/>
      <c r="O231" s="1"/>
      <c r="P231" s="22"/>
    </row>
    <row r="232" spans="7:16" x14ac:dyDescent="0.25">
      <c r="G232" s="23"/>
      <c r="H232" s="4"/>
      <c r="I232" s="21"/>
      <c r="J232" s="1"/>
      <c r="K232" s="1"/>
      <c r="L232" s="1"/>
      <c r="M232" s="1"/>
      <c r="N232" s="1"/>
      <c r="O232" s="1"/>
      <c r="P232" s="22"/>
    </row>
    <row r="233" spans="7:16" x14ac:dyDescent="0.25">
      <c r="G233" s="23"/>
      <c r="H233" s="4"/>
      <c r="I233" s="21"/>
      <c r="J233" s="1"/>
      <c r="K233" s="1"/>
      <c r="L233" s="1"/>
      <c r="M233" s="1"/>
      <c r="N233" s="1"/>
      <c r="O233" s="1"/>
      <c r="P233" s="22"/>
    </row>
    <row r="234" spans="7:16" x14ac:dyDescent="0.25">
      <c r="G234" s="23"/>
      <c r="H234" s="4"/>
      <c r="I234" s="21"/>
      <c r="J234" s="1"/>
      <c r="K234" s="1"/>
      <c r="L234" s="1"/>
      <c r="M234" s="1"/>
      <c r="N234" s="1"/>
      <c r="O234" s="1"/>
      <c r="P234" s="22"/>
    </row>
    <row r="235" spans="7:16" x14ac:dyDescent="0.25">
      <c r="G235" s="23"/>
      <c r="H235" s="4"/>
      <c r="I235" s="21"/>
      <c r="J235" s="1"/>
      <c r="K235" s="1"/>
      <c r="L235" s="1"/>
      <c r="M235" s="1"/>
      <c r="N235" s="1"/>
      <c r="O235" s="1"/>
      <c r="P235" s="22"/>
    </row>
    <row r="236" spans="7:16" x14ac:dyDescent="0.25">
      <c r="G236" s="23"/>
      <c r="H236" s="4"/>
      <c r="I236" s="21"/>
      <c r="J236" s="1"/>
      <c r="K236" s="1"/>
      <c r="L236" s="1"/>
      <c r="M236" s="1"/>
      <c r="N236" s="1"/>
      <c r="O236" s="1"/>
      <c r="P236" s="22"/>
    </row>
    <row r="237" spans="7:16" x14ac:dyDescent="0.25">
      <c r="G237" s="23"/>
      <c r="H237" s="4"/>
      <c r="I237" s="21"/>
      <c r="J237" s="1"/>
      <c r="K237" s="1"/>
      <c r="L237" s="1"/>
      <c r="M237" s="1"/>
      <c r="N237" s="1"/>
      <c r="O237" s="1"/>
      <c r="P237" s="22"/>
    </row>
    <row r="238" spans="7:16" x14ac:dyDescent="0.25">
      <c r="G238" s="23"/>
      <c r="H238" s="4"/>
      <c r="I238" s="21"/>
      <c r="J238" s="1"/>
      <c r="K238" s="1"/>
      <c r="L238" s="1"/>
      <c r="M238" s="1"/>
      <c r="N238" s="1"/>
      <c r="O238" s="1"/>
      <c r="P238" s="22"/>
    </row>
    <row r="239" spans="7:16" x14ac:dyDescent="0.25">
      <c r="G239" s="23"/>
      <c r="H239" s="4"/>
      <c r="I239" s="21"/>
      <c r="J239" s="1"/>
      <c r="K239" s="1"/>
      <c r="L239" s="1"/>
      <c r="M239" s="1"/>
      <c r="N239" s="1"/>
      <c r="O239" s="1"/>
      <c r="P239" s="22"/>
    </row>
    <row r="240" spans="7:16" x14ac:dyDescent="0.25">
      <c r="G240" s="23"/>
      <c r="H240" s="4"/>
      <c r="I240" s="21"/>
      <c r="J240" s="1"/>
      <c r="K240" s="1"/>
      <c r="L240" s="1"/>
      <c r="M240" s="1"/>
      <c r="N240" s="1"/>
      <c r="O240" s="1"/>
      <c r="P240" s="22"/>
    </row>
    <row r="241" spans="7:16" x14ac:dyDescent="0.25">
      <c r="G241" s="23"/>
      <c r="H241" s="4"/>
      <c r="I241" s="21"/>
      <c r="J241" s="1"/>
      <c r="K241" s="1"/>
      <c r="L241" s="1"/>
      <c r="M241" s="1"/>
      <c r="N241" s="1"/>
      <c r="O241" s="1"/>
      <c r="P241" s="22"/>
    </row>
    <row r="242" spans="7:16" x14ac:dyDescent="0.25">
      <c r="G242" s="23"/>
      <c r="H242" s="4"/>
      <c r="I242" s="21"/>
      <c r="J242" s="1"/>
      <c r="K242" s="1"/>
      <c r="L242" s="1"/>
      <c r="M242" s="1"/>
      <c r="N242" s="1"/>
      <c r="O242" s="1"/>
      <c r="P242" s="22"/>
    </row>
    <row r="243" spans="7:16" x14ac:dyDescent="0.25">
      <c r="G243" s="23"/>
      <c r="H243" s="4"/>
      <c r="I243" s="21"/>
      <c r="J243" s="1"/>
      <c r="K243" s="1"/>
      <c r="L243" s="1"/>
      <c r="M243" s="1"/>
      <c r="N243" s="1"/>
      <c r="O243" s="1"/>
      <c r="P243" s="22"/>
    </row>
    <row r="244" spans="7:16" x14ac:dyDescent="0.25">
      <c r="G244" s="23"/>
      <c r="H244" s="4"/>
      <c r="I244" s="21"/>
      <c r="J244" s="1"/>
      <c r="K244" s="1"/>
      <c r="L244" s="1"/>
      <c r="M244" s="1"/>
      <c r="N244" s="1"/>
      <c r="O244" s="1"/>
      <c r="P244" s="22"/>
    </row>
    <row r="245" spans="7:16" x14ac:dyDescent="0.25">
      <c r="G245" s="23"/>
      <c r="H245" s="4"/>
      <c r="I245" s="21"/>
      <c r="J245" s="1"/>
      <c r="K245" s="1"/>
      <c r="L245" s="1"/>
      <c r="M245" s="1"/>
      <c r="N245" s="1"/>
      <c r="O245" s="1"/>
      <c r="P245" s="22"/>
    </row>
    <row r="246" spans="7:16" x14ac:dyDescent="0.25">
      <c r="G246" s="23"/>
      <c r="H246" s="4"/>
      <c r="I246" s="21"/>
      <c r="J246" s="1"/>
      <c r="K246" s="1"/>
      <c r="L246" s="1"/>
      <c r="M246" s="1"/>
      <c r="N246" s="1"/>
      <c r="O246" s="1"/>
      <c r="P246" s="22"/>
    </row>
    <row r="247" spans="7:16" x14ac:dyDescent="0.25">
      <c r="G247" s="23"/>
      <c r="H247" s="4"/>
      <c r="I247" s="21"/>
      <c r="J247" s="1"/>
      <c r="K247" s="1"/>
      <c r="L247" s="1"/>
      <c r="M247" s="1"/>
      <c r="N247" s="1"/>
      <c r="O247" s="1"/>
      <c r="P247" s="22"/>
    </row>
    <row r="248" spans="7:16" x14ac:dyDescent="0.25">
      <c r="G248" s="23"/>
      <c r="H248" s="4"/>
      <c r="I248" s="21"/>
      <c r="J248" s="1"/>
      <c r="K248" s="1"/>
      <c r="L248" s="1"/>
      <c r="M248" s="1"/>
      <c r="N248" s="1"/>
      <c r="O248" s="1"/>
      <c r="P248" s="22"/>
    </row>
    <row r="249" spans="7:16" x14ac:dyDescent="0.25">
      <c r="G249" s="23"/>
      <c r="H249" s="4"/>
      <c r="I249" s="21"/>
      <c r="J249" s="1"/>
      <c r="K249" s="1"/>
      <c r="L249" s="1"/>
      <c r="M249" s="1"/>
      <c r="N249" s="1"/>
      <c r="O249" s="1"/>
      <c r="P249" s="22"/>
    </row>
    <row r="250" spans="7:16" x14ac:dyDescent="0.25">
      <c r="G250" s="23"/>
      <c r="H250" s="4"/>
      <c r="I250" s="21"/>
      <c r="J250" s="1"/>
      <c r="K250" s="1"/>
      <c r="L250" s="1"/>
      <c r="M250" s="1"/>
      <c r="N250" s="1"/>
      <c r="O250" s="1"/>
      <c r="P250" s="22"/>
    </row>
    <row r="251" spans="7:16" x14ac:dyDescent="0.25">
      <c r="G251" s="23"/>
      <c r="H251" s="4"/>
      <c r="I251" s="21"/>
      <c r="J251" s="1"/>
      <c r="K251" s="1"/>
      <c r="L251" s="1"/>
      <c r="M251" s="1"/>
      <c r="N251" s="1"/>
      <c r="O251" s="1"/>
      <c r="P251" s="22"/>
    </row>
    <row r="252" spans="7:16" x14ac:dyDescent="0.25">
      <c r="G252" s="23"/>
      <c r="H252" s="4"/>
      <c r="I252" s="21"/>
      <c r="J252" s="1"/>
      <c r="K252" s="1"/>
      <c r="L252" s="1"/>
      <c r="M252" s="1"/>
      <c r="N252" s="1"/>
      <c r="O252" s="1"/>
      <c r="P252" s="22"/>
    </row>
    <row r="253" spans="7:16" x14ac:dyDescent="0.25">
      <c r="G253" s="23"/>
      <c r="H253" s="4"/>
      <c r="I253" s="21"/>
      <c r="J253" s="1"/>
      <c r="K253" s="1"/>
      <c r="L253" s="1"/>
      <c r="M253" s="1"/>
      <c r="N253" s="1"/>
      <c r="O253" s="1"/>
      <c r="P253" s="22"/>
    </row>
    <row r="254" spans="7:16" x14ac:dyDescent="0.25">
      <c r="G254" s="23"/>
      <c r="H254" s="4"/>
      <c r="I254" s="21"/>
      <c r="J254" s="1"/>
      <c r="K254" s="1"/>
      <c r="L254" s="1"/>
      <c r="M254" s="1"/>
      <c r="N254" s="1"/>
      <c r="O254" s="1"/>
      <c r="P254" s="22"/>
    </row>
    <row r="255" spans="7:16" x14ac:dyDescent="0.25">
      <c r="G255" s="23"/>
      <c r="H255" s="4"/>
      <c r="I255" s="21"/>
      <c r="J255" s="1"/>
      <c r="K255" s="1"/>
      <c r="L255" s="1"/>
      <c r="M255" s="1"/>
      <c r="N255" s="1"/>
      <c r="O255" s="1"/>
      <c r="P255" s="22"/>
    </row>
    <row r="256" spans="7:16" x14ac:dyDescent="0.25">
      <c r="G256" s="23"/>
      <c r="H256" s="4"/>
      <c r="I256" s="21"/>
      <c r="J256" s="1"/>
      <c r="K256" s="1"/>
      <c r="L256" s="1"/>
      <c r="M256" s="1"/>
      <c r="N256" s="1"/>
      <c r="O256" s="1"/>
      <c r="P256" s="22"/>
    </row>
    <row r="257" spans="7:16" x14ac:dyDescent="0.25">
      <c r="G257" s="23"/>
      <c r="H257" s="4"/>
      <c r="I257" s="21"/>
      <c r="J257" s="1"/>
      <c r="K257" s="1"/>
      <c r="L257" s="1"/>
      <c r="M257" s="1"/>
      <c r="N257" s="1"/>
      <c r="O257" s="1"/>
      <c r="P257" s="22"/>
    </row>
    <row r="258" spans="7:16" x14ac:dyDescent="0.25">
      <c r="G258" s="23"/>
      <c r="H258" s="4"/>
      <c r="I258" s="21"/>
      <c r="J258" s="1"/>
      <c r="K258" s="1"/>
      <c r="L258" s="1"/>
      <c r="M258" s="1"/>
      <c r="N258" s="1"/>
      <c r="O258" s="1"/>
      <c r="P258" s="22"/>
    </row>
    <row r="259" spans="7:16" x14ac:dyDescent="0.25">
      <c r="G259" s="23"/>
      <c r="H259" s="4"/>
      <c r="I259" s="21"/>
      <c r="J259" s="1"/>
      <c r="K259" s="1"/>
      <c r="L259" s="1"/>
      <c r="M259" s="1"/>
      <c r="N259" s="1"/>
      <c r="O259" s="1"/>
      <c r="P259" s="22"/>
    </row>
    <row r="260" spans="7:16" x14ac:dyDescent="0.25">
      <c r="G260" s="23"/>
      <c r="H260" s="4"/>
      <c r="I260" s="21"/>
      <c r="J260" s="1"/>
      <c r="K260" s="1"/>
      <c r="L260" s="1"/>
      <c r="M260" s="1"/>
      <c r="N260" s="1"/>
      <c r="O260" s="1"/>
      <c r="P260" s="22"/>
    </row>
    <row r="261" spans="7:16" x14ac:dyDescent="0.25">
      <c r="G261" s="23"/>
      <c r="H261" s="4"/>
      <c r="I261" s="21"/>
      <c r="J261" s="1"/>
      <c r="K261" s="1"/>
      <c r="L261" s="1"/>
      <c r="M261" s="1"/>
      <c r="N261" s="1"/>
      <c r="O261" s="1"/>
      <c r="P261" s="22"/>
    </row>
    <row r="262" spans="7:16" x14ac:dyDescent="0.25">
      <c r="G262" s="23"/>
      <c r="H262" s="4"/>
      <c r="I262" s="21"/>
      <c r="J262" s="1"/>
      <c r="K262" s="1"/>
      <c r="L262" s="1"/>
      <c r="M262" s="1"/>
      <c r="N262" s="1"/>
      <c r="O262" s="1"/>
      <c r="P262" s="22"/>
    </row>
    <row r="263" spans="7:16" x14ac:dyDescent="0.25">
      <c r="G263" s="23"/>
      <c r="H263" s="4"/>
      <c r="I263" s="21"/>
      <c r="J263" s="1"/>
      <c r="K263" s="1"/>
      <c r="L263" s="1"/>
      <c r="M263" s="1"/>
      <c r="N263" s="1"/>
      <c r="O263" s="1"/>
      <c r="P263" s="22"/>
    </row>
    <row r="264" spans="7:16" x14ac:dyDescent="0.25">
      <c r="G264" s="23"/>
      <c r="H264" s="4"/>
      <c r="I264" s="21"/>
      <c r="J264" s="1"/>
      <c r="K264" s="1"/>
      <c r="L264" s="1"/>
      <c r="M264" s="1"/>
      <c r="N264" s="1"/>
      <c r="O264" s="1"/>
      <c r="P264" s="22"/>
    </row>
    <row r="265" spans="7:16" x14ac:dyDescent="0.25">
      <c r="G265" s="23"/>
      <c r="H265" s="4"/>
      <c r="I265" s="21"/>
      <c r="J265" s="1"/>
      <c r="K265" s="1"/>
      <c r="L265" s="1"/>
      <c r="M265" s="1"/>
      <c r="N265" s="1"/>
      <c r="O265" s="1"/>
      <c r="P265" s="22"/>
    </row>
    <row r="266" spans="7:16" x14ac:dyDescent="0.25">
      <c r="G266" s="23"/>
      <c r="H266" s="4"/>
      <c r="I266" s="21"/>
      <c r="J266" s="1"/>
      <c r="K266" s="1"/>
      <c r="L266" s="1"/>
      <c r="M266" s="1"/>
      <c r="N266" s="1"/>
      <c r="O266" s="1"/>
      <c r="P266" s="22"/>
    </row>
    <row r="267" spans="7:16" x14ac:dyDescent="0.25">
      <c r="G267" s="23"/>
      <c r="H267" s="4"/>
      <c r="I267" s="21"/>
      <c r="J267" s="1"/>
      <c r="K267" s="1"/>
      <c r="L267" s="1"/>
      <c r="M267" s="1"/>
      <c r="N267" s="1"/>
      <c r="O267" s="1"/>
      <c r="P267" s="22"/>
    </row>
    <row r="268" spans="7:16" x14ac:dyDescent="0.25">
      <c r="G268" s="23"/>
      <c r="H268" s="4"/>
      <c r="I268" s="21"/>
      <c r="J268" s="1"/>
      <c r="K268" s="1"/>
      <c r="L268" s="1"/>
      <c r="M268" s="1"/>
      <c r="N268" s="1"/>
      <c r="O268" s="1"/>
      <c r="P268" s="22"/>
    </row>
    <row r="269" spans="7:16" x14ac:dyDescent="0.25">
      <c r="G269" s="23"/>
      <c r="H269" s="4"/>
      <c r="I269" s="21"/>
      <c r="J269" s="1"/>
      <c r="K269" s="1"/>
      <c r="L269" s="1"/>
      <c r="M269" s="1"/>
      <c r="N269" s="1"/>
      <c r="O269" s="1"/>
      <c r="P269" s="22"/>
    </row>
    <row r="270" spans="7:16" x14ac:dyDescent="0.25">
      <c r="G270" s="23"/>
      <c r="H270" s="4"/>
      <c r="I270" s="21"/>
      <c r="J270" s="1"/>
      <c r="K270" s="1"/>
      <c r="L270" s="1"/>
      <c r="M270" s="1"/>
      <c r="N270" s="1"/>
      <c r="O270" s="1"/>
      <c r="P270" s="22"/>
    </row>
    <row r="271" spans="7:16" x14ac:dyDescent="0.25">
      <c r="G271" s="23"/>
      <c r="H271" s="4"/>
      <c r="I271" s="21"/>
      <c r="J271" s="1"/>
      <c r="K271" s="1"/>
      <c r="L271" s="1"/>
      <c r="M271" s="1"/>
      <c r="N271" s="1"/>
      <c r="O271" s="1"/>
      <c r="P271" s="22"/>
    </row>
    <row r="272" spans="7:16" x14ac:dyDescent="0.25">
      <c r="G272" s="23"/>
      <c r="H272" s="4"/>
      <c r="I272" s="21"/>
      <c r="J272" s="1"/>
      <c r="K272" s="1"/>
      <c r="L272" s="1"/>
      <c r="M272" s="1"/>
      <c r="N272" s="1"/>
      <c r="O272" s="1"/>
      <c r="P272" s="22"/>
    </row>
    <row r="273" spans="7:16" x14ac:dyDescent="0.25">
      <c r="G273" s="23"/>
      <c r="H273" s="4"/>
      <c r="I273" s="21"/>
      <c r="J273" s="1"/>
      <c r="K273" s="1"/>
      <c r="L273" s="1"/>
      <c r="M273" s="1"/>
      <c r="N273" s="1"/>
      <c r="O273" s="1"/>
      <c r="P273" s="22"/>
    </row>
    <row r="274" spans="7:16" x14ac:dyDescent="0.25">
      <c r="G274" s="23"/>
      <c r="H274" s="4"/>
      <c r="I274" s="21"/>
      <c r="J274" s="1"/>
      <c r="K274" s="1"/>
      <c r="L274" s="1"/>
      <c r="M274" s="1"/>
      <c r="N274" s="1"/>
      <c r="O274" s="1"/>
      <c r="P274" s="22"/>
    </row>
    <row r="275" spans="7:16" x14ac:dyDescent="0.25">
      <c r="G275" s="23"/>
      <c r="H275" s="4"/>
      <c r="I275" s="21"/>
      <c r="J275" s="1"/>
      <c r="K275" s="1"/>
      <c r="L275" s="1"/>
      <c r="M275" s="1"/>
      <c r="N275" s="1"/>
      <c r="O275" s="1"/>
      <c r="P275" s="22"/>
    </row>
    <row r="276" spans="7:16" x14ac:dyDescent="0.25">
      <c r="G276" s="23"/>
      <c r="H276" s="4"/>
      <c r="I276" s="21"/>
      <c r="J276" s="1"/>
      <c r="K276" s="1"/>
      <c r="L276" s="1"/>
      <c r="M276" s="1"/>
      <c r="N276" s="1"/>
      <c r="O276" s="1"/>
      <c r="P276" s="22"/>
    </row>
    <row r="277" spans="7:16" x14ac:dyDescent="0.25">
      <c r="G277" s="23"/>
      <c r="H277" s="4"/>
      <c r="I277" s="21"/>
      <c r="J277" s="1"/>
      <c r="K277" s="1"/>
      <c r="L277" s="1"/>
      <c r="M277" s="1"/>
      <c r="N277" s="1"/>
      <c r="O277" s="1"/>
      <c r="P277" s="22"/>
    </row>
    <row r="278" spans="7:16" x14ac:dyDescent="0.25">
      <c r="G278" s="23"/>
      <c r="H278" s="4"/>
      <c r="I278" s="21"/>
      <c r="J278" s="1"/>
      <c r="K278" s="1"/>
      <c r="L278" s="1"/>
      <c r="M278" s="1"/>
      <c r="N278" s="1"/>
      <c r="O278" s="1"/>
      <c r="P278" s="22"/>
    </row>
    <row r="279" spans="7:16" x14ac:dyDescent="0.25">
      <c r="G279" s="23"/>
      <c r="H279" s="4"/>
      <c r="I279" s="21"/>
      <c r="J279" s="1"/>
      <c r="K279" s="1"/>
      <c r="L279" s="1"/>
      <c r="M279" s="1"/>
      <c r="N279" s="1"/>
      <c r="O279" s="1"/>
      <c r="P279" s="22"/>
    </row>
    <row r="280" spans="7:16" x14ac:dyDescent="0.25">
      <c r="G280" s="23"/>
      <c r="H280" s="4"/>
      <c r="I280" s="21"/>
      <c r="J280" s="1"/>
      <c r="K280" s="1"/>
      <c r="L280" s="1"/>
      <c r="M280" s="1"/>
      <c r="N280" s="1"/>
      <c r="O280" s="1"/>
      <c r="P280" s="22"/>
    </row>
    <row r="281" spans="7:16" x14ac:dyDescent="0.25">
      <c r="G281" s="23"/>
      <c r="H281" s="4"/>
      <c r="I281" s="21"/>
      <c r="J281" s="1"/>
      <c r="K281" s="1"/>
      <c r="L281" s="1"/>
      <c r="M281" s="1"/>
      <c r="N281" s="1"/>
      <c r="O281" s="1"/>
      <c r="P281" s="22"/>
    </row>
    <row r="282" spans="7:16" x14ac:dyDescent="0.25">
      <c r="G282" s="23"/>
      <c r="H282" s="4"/>
      <c r="I282" s="21"/>
      <c r="J282" s="1"/>
      <c r="K282" s="1"/>
      <c r="L282" s="1"/>
      <c r="M282" s="1"/>
      <c r="N282" s="1"/>
      <c r="O282" s="1"/>
      <c r="P282" s="22"/>
    </row>
    <row r="283" spans="7:16" x14ac:dyDescent="0.25">
      <c r="G283" s="23"/>
      <c r="H283" s="4"/>
      <c r="I283" s="21"/>
      <c r="J283" s="1"/>
      <c r="K283" s="1"/>
      <c r="L283" s="1"/>
      <c r="M283" s="1"/>
      <c r="N283" s="1"/>
      <c r="O283" s="1"/>
      <c r="P283" s="22"/>
    </row>
    <row r="284" spans="7:16" x14ac:dyDescent="0.25">
      <c r="G284" s="23"/>
      <c r="H284" s="4"/>
      <c r="I284" s="21"/>
      <c r="J284" s="1"/>
      <c r="K284" s="1"/>
      <c r="L284" s="1"/>
      <c r="M284" s="1"/>
      <c r="N284" s="1"/>
      <c r="O284" s="1"/>
      <c r="P284" s="22"/>
    </row>
    <row r="285" spans="7:16" x14ac:dyDescent="0.25">
      <c r="G285" s="23"/>
      <c r="H285" s="4"/>
      <c r="I285" s="21"/>
      <c r="J285" s="1"/>
      <c r="K285" s="1"/>
      <c r="L285" s="1"/>
      <c r="M285" s="1"/>
      <c r="N285" s="1"/>
      <c r="O285" s="1"/>
      <c r="P285" s="22"/>
    </row>
    <row r="286" spans="7:16" x14ac:dyDescent="0.25">
      <c r="G286" s="23"/>
      <c r="H286" s="4"/>
      <c r="I286" s="21"/>
      <c r="J286" s="1"/>
      <c r="K286" s="1"/>
      <c r="L286" s="1"/>
      <c r="M286" s="1"/>
      <c r="N286" s="1"/>
      <c r="O286" s="1"/>
      <c r="P286" s="22"/>
    </row>
    <row r="287" spans="7:16" x14ac:dyDescent="0.25">
      <c r="G287" s="23"/>
      <c r="H287" s="4"/>
      <c r="I287" s="21"/>
      <c r="J287" s="1"/>
      <c r="K287" s="1"/>
      <c r="L287" s="1"/>
      <c r="M287" s="1"/>
      <c r="N287" s="1"/>
      <c r="O287" s="1"/>
      <c r="P287" s="22"/>
    </row>
    <row r="288" spans="7:16" x14ac:dyDescent="0.25">
      <c r="G288" s="23"/>
      <c r="H288" s="4"/>
      <c r="I288" s="21"/>
      <c r="J288" s="1"/>
      <c r="K288" s="1"/>
      <c r="L288" s="1"/>
      <c r="M288" s="1"/>
      <c r="N288" s="1"/>
      <c r="O288" s="1"/>
      <c r="P288" s="22"/>
    </row>
    <row r="289" spans="7:16" x14ac:dyDescent="0.25">
      <c r="G289" s="23"/>
      <c r="H289" s="4"/>
      <c r="I289" s="21"/>
      <c r="J289" s="1"/>
      <c r="K289" s="1"/>
      <c r="L289" s="1"/>
      <c r="M289" s="1"/>
      <c r="N289" s="1"/>
      <c r="O289" s="1"/>
      <c r="P289" s="22"/>
    </row>
    <row r="290" spans="7:16" x14ac:dyDescent="0.25">
      <c r="G290" s="23"/>
      <c r="H290" s="4"/>
      <c r="I290" s="21"/>
      <c r="J290" s="1"/>
      <c r="K290" s="1"/>
      <c r="L290" s="1"/>
      <c r="M290" s="1"/>
      <c r="N290" s="1"/>
      <c r="O290" s="1"/>
      <c r="P290" s="22"/>
    </row>
    <row r="291" spans="7:16" x14ac:dyDescent="0.25">
      <c r="G291" s="23"/>
      <c r="H291" s="4"/>
      <c r="I291" s="21"/>
      <c r="J291" s="1"/>
      <c r="K291" s="1"/>
      <c r="L291" s="1"/>
      <c r="M291" s="1"/>
      <c r="N291" s="1"/>
      <c r="O291" s="1"/>
      <c r="P291" s="22"/>
    </row>
    <row r="292" spans="7:16" x14ac:dyDescent="0.25">
      <c r="G292" s="23"/>
      <c r="H292" s="4"/>
      <c r="I292" s="21"/>
      <c r="J292" s="1"/>
      <c r="K292" s="1"/>
      <c r="L292" s="1"/>
      <c r="M292" s="1"/>
      <c r="N292" s="1"/>
      <c r="O292" s="1"/>
      <c r="P292" s="22"/>
    </row>
    <row r="293" spans="7:16" x14ac:dyDescent="0.25">
      <c r="G293" s="23"/>
      <c r="H293" s="4"/>
      <c r="I293" s="21"/>
      <c r="J293" s="1"/>
      <c r="K293" s="1"/>
      <c r="L293" s="1"/>
      <c r="M293" s="1"/>
      <c r="N293" s="1"/>
      <c r="O293" s="1"/>
      <c r="P293" s="22"/>
    </row>
    <row r="294" spans="7:16" x14ac:dyDescent="0.25">
      <c r="G294" s="23"/>
      <c r="H294" s="4"/>
      <c r="I294" s="21"/>
      <c r="J294" s="1"/>
      <c r="K294" s="1"/>
      <c r="L294" s="1"/>
      <c r="M294" s="1"/>
      <c r="N294" s="1"/>
      <c r="O294" s="1"/>
      <c r="P294" s="22"/>
    </row>
    <row r="295" spans="7:16" x14ac:dyDescent="0.25">
      <c r="G295" s="23"/>
      <c r="H295" s="4"/>
      <c r="I295" s="21"/>
      <c r="J295" s="1"/>
      <c r="K295" s="1"/>
      <c r="L295" s="1"/>
      <c r="M295" s="1"/>
      <c r="N295" s="1"/>
      <c r="O295" s="1"/>
      <c r="P295" s="22"/>
    </row>
    <row r="296" spans="7:16" x14ac:dyDescent="0.25">
      <c r="G296" s="23"/>
      <c r="H296" s="4"/>
      <c r="I296" s="21"/>
      <c r="J296" s="1"/>
      <c r="K296" s="1"/>
      <c r="L296" s="1"/>
      <c r="M296" s="1"/>
      <c r="N296" s="1"/>
      <c r="O296" s="1"/>
      <c r="P296" s="22"/>
    </row>
    <row r="297" spans="7:16" x14ac:dyDescent="0.25">
      <c r="G297" s="23"/>
      <c r="H297" s="4"/>
      <c r="I297" s="21"/>
      <c r="J297" s="1"/>
      <c r="K297" s="1"/>
      <c r="L297" s="1"/>
      <c r="M297" s="1"/>
      <c r="N297" s="1"/>
      <c r="O297" s="1"/>
      <c r="P297" s="22"/>
    </row>
    <row r="298" spans="7:16" x14ac:dyDescent="0.25">
      <c r="G298" s="23"/>
      <c r="H298" s="4"/>
      <c r="I298" s="21"/>
      <c r="J298" s="1"/>
      <c r="K298" s="1"/>
      <c r="L298" s="1"/>
      <c r="M298" s="1"/>
      <c r="N298" s="1"/>
      <c r="O298" s="1"/>
      <c r="P298" s="22"/>
    </row>
    <row r="299" spans="7:16" x14ac:dyDescent="0.25">
      <c r="G299" s="23"/>
      <c r="H299" s="4"/>
      <c r="I299" s="21"/>
      <c r="J299" s="1"/>
      <c r="K299" s="1"/>
      <c r="L299" s="1"/>
      <c r="M299" s="1"/>
      <c r="N299" s="1"/>
      <c r="O299" s="1"/>
      <c r="P299" s="22"/>
    </row>
    <row r="300" spans="7:16" x14ac:dyDescent="0.25">
      <c r="G300" s="23"/>
      <c r="H300" s="4"/>
      <c r="I300" s="21"/>
      <c r="J300" s="1"/>
      <c r="K300" s="1"/>
      <c r="L300" s="1"/>
      <c r="M300" s="1"/>
      <c r="N300" s="1"/>
      <c r="O300" s="1"/>
      <c r="P300" s="22"/>
    </row>
    <row r="301" spans="7:16" x14ac:dyDescent="0.25">
      <c r="G301" s="23"/>
      <c r="H301" s="4"/>
      <c r="I301" s="21"/>
      <c r="J301" s="1"/>
      <c r="K301" s="1"/>
      <c r="L301" s="1"/>
      <c r="M301" s="1"/>
      <c r="N301" s="1"/>
      <c r="O301" s="1"/>
      <c r="P301" s="22"/>
    </row>
    <row r="302" spans="7:16" x14ac:dyDescent="0.25">
      <c r="G302" s="23"/>
      <c r="H302" s="4"/>
      <c r="I302" s="21"/>
      <c r="J302" s="1"/>
      <c r="K302" s="1"/>
      <c r="L302" s="1"/>
      <c r="M302" s="1"/>
      <c r="N302" s="1"/>
      <c r="O302" s="1"/>
      <c r="P302" s="22"/>
    </row>
    <row r="303" spans="7:16" x14ac:dyDescent="0.25">
      <c r="G303" s="23"/>
      <c r="H303" s="4"/>
      <c r="I303" s="21"/>
      <c r="J303" s="1"/>
      <c r="K303" s="1"/>
      <c r="L303" s="1"/>
      <c r="M303" s="1"/>
      <c r="N303" s="1"/>
      <c r="O303" s="1"/>
      <c r="P303" s="22"/>
    </row>
    <row r="304" spans="7:16" x14ac:dyDescent="0.25">
      <c r="G304" s="23"/>
      <c r="H304" s="4"/>
      <c r="I304" s="21"/>
      <c r="J304" s="1"/>
      <c r="K304" s="1"/>
      <c r="L304" s="1"/>
      <c r="M304" s="1"/>
      <c r="N304" s="1"/>
      <c r="O304" s="1"/>
      <c r="P304" s="22"/>
    </row>
    <row r="305" spans="7:16" x14ac:dyDescent="0.25">
      <c r="G305" s="23"/>
      <c r="H305" s="4"/>
      <c r="I305" s="21"/>
      <c r="J305" s="1"/>
      <c r="K305" s="1"/>
      <c r="L305" s="1"/>
      <c r="M305" s="1"/>
      <c r="N305" s="1"/>
      <c r="O305" s="1"/>
      <c r="P305" s="22"/>
    </row>
    <row r="306" spans="7:16" x14ac:dyDescent="0.25">
      <c r="G306" s="23"/>
      <c r="H306" s="4"/>
      <c r="I306" s="21"/>
      <c r="J306" s="1"/>
      <c r="K306" s="1"/>
      <c r="L306" s="1"/>
      <c r="M306" s="1"/>
      <c r="N306" s="1"/>
      <c r="O306" s="1"/>
      <c r="P306" s="22"/>
    </row>
    <row r="307" spans="7:16" x14ac:dyDescent="0.25">
      <c r="G307" s="23"/>
      <c r="H307" s="4"/>
      <c r="I307" s="21"/>
      <c r="J307" s="1"/>
      <c r="K307" s="1"/>
      <c r="L307" s="1"/>
      <c r="M307" s="1"/>
      <c r="N307" s="1"/>
      <c r="O307" s="1"/>
      <c r="P307" s="22"/>
    </row>
    <row r="308" spans="7:16" x14ac:dyDescent="0.25">
      <c r="G308" s="23"/>
      <c r="H308" s="4"/>
      <c r="I308" s="21"/>
      <c r="J308" s="1"/>
      <c r="K308" s="1"/>
      <c r="L308" s="1"/>
      <c r="M308" s="1"/>
      <c r="N308" s="1"/>
      <c r="O308" s="1"/>
      <c r="P308" s="22"/>
    </row>
    <row r="309" spans="7:16" x14ac:dyDescent="0.25">
      <c r="G309" s="23"/>
      <c r="H309" s="4"/>
      <c r="I309" s="21"/>
      <c r="J309" s="1"/>
      <c r="K309" s="1"/>
      <c r="L309" s="1"/>
      <c r="M309" s="1"/>
      <c r="N309" s="1"/>
      <c r="O309" s="1"/>
      <c r="P309" s="22"/>
    </row>
    <row r="310" spans="7:16" x14ac:dyDescent="0.25">
      <c r="G310" s="23"/>
      <c r="H310" s="4"/>
      <c r="I310" s="21"/>
      <c r="J310" s="1"/>
      <c r="K310" s="1"/>
      <c r="L310" s="1"/>
      <c r="M310" s="1"/>
      <c r="N310" s="1"/>
      <c r="O310" s="1"/>
      <c r="P310" s="22"/>
    </row>
    <row r="311" spans="7:16" x14ac:dyDescent="0.25">
      <c r="G311" s="23"/>
      <c r="H311" s="4"/>
      <c r="I311" s="21"/>
      <c r="J311" s="1"/>
      <c r="K311" s="1"/>
      <c r="L311" s="1"/>
      <c r="M311" s="1"/>
      <c r="N311" s="1"/>
      <c r="O311" s="1"/>
      <c r="P311" s="22"/>
    </row>
    <row r="312" spans="7:16" x14ac:dyDescent="0.25">
      <c r="G312" s="23"/>
      <c r="H312" s="4"/>
      <c r="I312" s="21"/>
      <c r="J312" s="1"/>
      <c r="K312" s="1"/>
      <c r="L312" s="1"/>
      <c r="M312" s="1"/>
      <c r="N312" s="1"/>
      <c r="O312" s="1"/>
      <c r="P312" s="22"/>
    </row>
    <row r="313" spans="7:16" x14ac:dyDescent="0.25">
      <c r="G313" s="23"/>
      <c r="H313" s="4"/>
      <c r="I313" s="21"/>
      <c r="J313" s="1"/>
      <c r="K313" s="1"/>
      <c r="L313" s="1"/>
      <c r="M313" s="1"/>
      <c r="N313" s="1"/>
      <c r="O313" s="1"/>
      <c r="P313" s="22"/>
    </row>
    <row r="314" spans="7:16" x14ac:dyDescent="0.25">
      <c r="G314" s="23"/>
      <c r="H314" s="4"/>
      <c r="I314" s="21"/>
      <c r="J314" s="1"/>
      <c r="K314" s="1"/>
      <c r="L314" s="1"/>
      <c r="M314" s="1"/>
      <c r="N314" s="1"/>
      <c r="O314" s="1"/>
      <c r="P314" s="22"/>
    </row>
    <row r="315" spans="7:16" x14ac:dyDescent="0.25">
      <c r="G315" s="23"/>
      <c r="H315" s="4"/>
      <c r="I315" s="21"/>
      <c r="J315" s="1"/>
      <c r="K315" s="1"/>
      <c r="L315" s="1"/>
      <c r="M315" s="1"/>
      <c r="N315" s="1"/>
      <c r="O315" s="1"/>
      <c r="P315" s="22"/>
    </row>
    <row r="316" spans="7:16" x14ac:dyDescent="0.25">
      <c r="G316" s="23"/>
      <c r="H316" s="4"/>
      <c r="I316" s="21"/>
      <c r="J316" s="1"/>
      <c r="K316" s="1"/>
      <c r="L316" s="1"/>
      <c r="M316" s="1"/>
      <c r="N316" s="1"/>
      <c r="O316" s="1"/>
      <c r="P316" s="22"/>
    </row>
    <row r="317" spans="7:16" x14ac:dyDescent="0.25">
      <c r="G317" s="23"/>
      <c r="H317" s="4"/>
      <c r="I317" s="21"/>
      <c r="J317" s="1"/>
      <c r="K317" s="1"/>
      <c r="L317" s="1"/>
      <c r="M317" s="1"/>
      <c r="N317" s="1"/>
      <c r="O317" s="1"/>
      <c r="P317" s="22"/>
    </row>
    <row r="318" spans="7:16" x14ac:dyDescent="0.25">
      <c r="G318" s="23"/>
      <c r="H318" s="4"/>
      <c r="I318" s="21"/>
      <c r="J318" s="1"/>
      <c r="K318" s="1"/>
      <c r="L318" s="1"/>
      <c r="M318" s="1"/>
      <c r="N318" s="1"/>
      <c r="O318" s="1"/>
      <c r="P318" s="22"/>
    </row>
    <row r="319" spans="7:16" x14ac:dyDescent="0.25">
      <c r="G319" s="23"/>
      <c r="H319" s="4"/>
      <c r="I319" s="21"/>
      <c r="J319" s="1"/>
      <c r="K319" s="1"/>
      <c r="L319" s="1"/>
      <c r="M319" s="1"/>
      <c r="N319" s="1"/>
      <c r="O319" s="1"/>
      <c r="P319" s="22"/>
    </row>
    <row r="320" spans="7:16" x14ac:dyDescent="0.25">
      <c r="G320" s="23"/>
      <c r="H320" s="4"/>
      <c r="I320" s="21"/>
      <c r="J320" s="1"/>
      <c r="K320" s="1"/>
      <c r="L320" s="1"/>
      <c r="M320" s="1"/>
      <c r="N320" s="1"/>
      <c r="O320" s="1"/>
      <c r="P320" s="22"/>
    </row>
    <row r="321" spans="7:16" x14ac:dyDescent="0.25">
      <c r="G321" s="23"/>
      <c r="H321" s="4"/>
      <c r="I321" s="21"/>
      <c r="J321" s="1"/>
      <c r="K321" s="1"/>
      <c r="L321" s="1"/>
      <c r="M321" s="1"/>
      <c r="N321" s="1"/>
      <c r="O321" s="1"/>
      <c r="P321" s="22"/>
    </row>
    <row r="322" spans="7:16" x14ac:dyDescent="0.25">
      <c r="G322" s="23"/>
      <c r="H322" s="4"/>
      <c r="I322" s="21"/>
      <c r="J322" s="1"/>
      <c r="K322" s="1"/>
      <c r="L322" s="1"/>
      <c r="M322" s="1"/>
      <c r="N322" s="1"/>
      <c r="O322" s="1"/>
      <c r="P322" s="22"/>
    </row>
    <row r="323" spans="7:16" x14ac:dyDescent="0.25">
      <c r="G323" s="23"/>
      <c r="H323" s="4"/>
      <c r="I323" s="21"/>
      <c r="J323" s="1"/>
      <c r="K323" s="1"/>
      <c r="L323" s="1"/>
      <c r="M323" s="1"/>
      <c r="N323" s="1"/>
      <c r="O323" s="1"/>
      <c r="P323" s="22"/>
    </row>
    <row r="324" spans="7:16" x14ac:dyDescent="0.25">
      <c r="G324" s="23"/>
      <c r="H324" s="4"/>
      <c r="I324" s="21"/>
      <c r="J324" s="1"/>
      <c r="K324" s="1"/>
      <c r="L324" s="1"/>
      <c r="M324" s="1"/>
      <c r="N324" s="1"/>
      <c r="O324" s="1"/>
      <c r="P324" s="22"/>
    </row>
    <row r="325" spans="7:16" x14ac:dyDescent="0.25">
      <c r="G325" s="23"/>
      <c r="H325" s="4"/>
      <c r="I325" s="21"/>
      <c r="J325" s="1"/>
      <c r="K325" s="1"/>
      <c r="L325" s="1"/>
      <c r="M325" s="1"/>
      <c r="N325" s="1"/>
      <c r="O325" s="1"/>
      <c r="P325" s="22"/>
    </row>
    <row r="326" spans="7:16" x14ac:dyDescent="0.25">
      <c r="G326" s="23"/>
      <c r="H326" s="4"/>
      <c r="I326" s="21"/>
      <c r="J326" s="1"/>
      <c r="K326" s="1"/>
      <c r="L326" s="1"/>
      <c r="M326" s="1"/>
      <c r="N326" s="1"/>
      <c r="O326" s="1"/>
      <c r="P326" s="22"/>
    </row>
    <row r="327" spans="7:16" x14ac:dyDescent="0.25">
      <c r="G327" s="23"/>
      <c r="H327" s="4"/>
      <c r="I327" s="21"/>
      <c r="J327" s="1"/>
      <c r="K327" s="1"/>
      <c r="L327" s="1"/>
      <c r="M327" s="1"/>
      <c r="N327" s="1"/>
      <c r="O327" s="1"/>
      <c r="P327" s="22"/>
    </row>
    <row r="328" spans="7:16" x14ac:dyDescent="0.25">
      <c r="G328" s="23"/>
      <c r="H328" s="4"/>
      <c r="I328" s="21"/>
      <c r="J328" s="1"/>
      <c r="K328" s="1"/>
      <c r="L328" s="1"/>
      <c r="M328" s="1"/>
      <c r="N328" s="1"/>
      <c r="O328" s="1"/>
      <c r="P328" s="22"/>
    </row>
    <row r="329" spans="7:16" x14ac:dyDescent="0.25">
      <c r="G329" s="23"/>
      <c r="H329" s="4"/>
      <c r="I329" s="21"/>
      <c r="J329" s="1"/>
      <c r="K329" s="1"/>
      <c r="L329" s="1"/>
      <c r="M329" s="1"/>
      <c r="N329" s="1"/>
      <c r="O329" s="1"/>
      <c r="P329" s="22"/>
    </row>
    <row r="330" spans="7:16" x14ac:dyDescent="0.25">
      <c r="G330" s="23"/>
      <c r="H330" s="4"/>
      <c r="I330" s="21"/>
      <c r="J330" s="1"/>
      <c r="K330" s="1"/>
      <c r="L330" s="1"/>
      <c r="M330" s="1"/>
      <c r="N330" s="1"/>
      <c r="O330" s="1"/>
      <c r="P330" s="22"/>
    </row>
    <row r="331" spans="7:16" x14ac:dyDescent="0.25">
      <c r="G331" s="23"/>
      <c r="H331" s="4"/>
      <c r="I331" s="21"/>
      <c r="J331" s="1"/>
      <c r="K331" s="1"/>
      <c r="L331" s="1"/>
      <c r="M331" s="1"/>
      <c r="N331" s="1"/>
      <c r="O331" s="1"/>
      <c r="P331" s="22"/>
    </row>
    <row r="332" spans="7:16" x14ac:dyDescent="0.25">
      <c r="G332" s="23"/>
      <c r="H332" s="4"/>
      <c r="I332" s="21"/>
      <c r="J332" s="1"/>
      <c r="K332" s="1"/>
      <c r="L332" s="1"/>
      <c r="M332" s="1"/>
      <c r="N332" s="1"/>
      <c r="O332" s="1"/>
      <c r="P332" s="22"/>
    </row>
    <row r="333" spans="7:16" x14ac:dyDescent="0.25">
      <c r="G333" s="23"/>
      <c r="H333" s="4"/>
      <c r="I333" s="21"/>
      <c r="J333" s="1"/>
      <c r="K333" s="1"/>
      <c r="L333" s="1"/>
      <c r="M333" s="1"/>
      <c r="N333" s="1"/>
      <c r="O333" s="1"/>
      <c r="P333" s="22"/>
    </row>
    <row r="334" spans="7:16" x14ac:dyDescent="0.25">
      <c r="G334" s="23"/>
      <c r="H334" s="4"/>
      <c r="I334" s="21"/>
      <c r="J334" s="1"/>
      <c r="K334" s="1"/>
      <c r="L334" s="1"/>
      <c r="M334" s="1"/>
      <c r="N334" s="1"/>
      <c r="O334" s="1"/>
      <c r="P334" s="22"/>
    </row>
    <row r="335" spans="7:16" x14ac:dyDescent="0.25">
      <c r="G335" s="23"/>
      <c r="H335" s="4"/>
      <c r="I335" s="21"/>
      <c r="J335" s="1"/>
      <c r="K335" s="1"/>
      <c r="L335" s="1"/>
      <c r="M335" s="1"/>
      <c r="N335" s="1"/>
      <c r="O335" s="1"/>
      <c r="P335" s="22"/>
    </row>
    <row r="336" spans="7:16" x14ac:dyDescent="0.25">
      <c r="G336" s="23"/>
      <c r="H336" s="4"/>
      <c r="I336" s="21"/>
      <c r="J336" s="1"/>
      <c r="K336" s="1"/>
      <c r="L336" s="1"/>
      <c r="M336" s="1"/>
      <c r="N336" s="1"/>
      <c r="O336" s="1"/>
      <c r="P336" s="22"/>
    </row>
    <row r="337" spans="7:16" x14ac:dyDescent="0.25">
      <c r="G337" s="23"/>
      <c r="H337" s="4"/>
      <c r="I337" s="21"/>
      <c r="J337" s="1"/>
      <c r="K337" s="1"/>
      <c r="L337" s="1"/>
      <c r="M337" s="1"/>
      <c r="N337" s="1"/>
      <c r="O337" s="1"/>
      <c r="P337" s="22"/>
    </row>
    <row r="338" spans="7:16" x14ac:dyDescent="0.25">
      <c r="G338" s="23"/>
      <c r="H338" s="4"/>
      <c r="I338" s="21"/>
      <c r="J338" s="1"/>
      <c r="K338" s="1"/>
      <c r="L338" s="1"/>
      <c r="M338" s="1"/>
      <c r="N338" s="1"/>
      <c r="O338" s="1"/>
      <c r="P338" s="22"/>
    </row>
    <row r="339" spans="7:16" x14ac:dyDescent="0.25">
      <c r="G339" s="23"/>
      <c r="H339" s="4"/>
      <c r="I339" s="21"/>
      <c r="J339" s="1"/>
      <c r="K339" s="1"/>
      <c r="L339" s="1"/>
      <c r="M339" s="1"/>
      <c r="N339" s="1"/>
      <c r="O339" s="1"/>
      <c r="P339" s="22"/>
    </row>
    <row r="340" spans="7:16" x14ac:dyDescent="0.25">
      <c r="G340" s="23"/>
      <c r="H340" s="4"/>
      <c r="I340" s="21"/>
      <c r="J340" s="1"/>
      <c r="K340" s="1"/>
      <c r="L340" s="1"/>
      <c r="M340" s="1"/>
      <c r="N340" s="1"/>
      <c r="O340" s="1"/>
      <c r="P340" s="22"/>
    </row>
    <row r="341" spans="7:16" x14ac:dyDescent="0.25">
      <c r="G341" s="23"/>
      <c r="H341" s="4"/>
      <c r="I341" s="21"/>
      <c r="J341" s="1"/>
      <c r="K341" s="1"/>
      <c r="L341" s="1"/>
      <c r="M341" s="1"/>
      <c r="N341" s="1"/>
      <c r="O341" s="1"/>
      <c r="P341" s="22"/>
    </row>
    <row r="342" spans="7:16" x14ac:dyDescent="0.25">
      <c r="G342" s="23"/>
      <c r="H342" s="4"/>
      <c r="I342" s="21"/>
      <c r="J342" s="1"/>
      <c r="K342" s="1"/>
      <c r="L342" s="1"/>
      <c r="M342" s="1"/>
      <c r="N342" s="1"/>
      <c r="O342" s="1"/>
      <c r="P342" s="22"/>
    </row>
    <row r="343" spans="7:16" x14ac:dyDescent="0.25">
      <c r="G343" s="23"/>
      <c r="H343" s="4"/>
      <c r="I343" s="21"/>
      <c r="J343" s="1"/>
      <c r="K343" s="1"/>
      <c r="L343" s="1"/>
      <c r="M343" s="1"/>
      <c r="N343" s="1"/>
      <c r="O343" s="1"/>
      <c r="P343" s="22"/>
    </row>
    <row r="344" spans="7:16" x14ac:dyDescent="0.25">
      <c r="G344" s="23"/>
      <c r="H344" s="4"/>
      <c r="I344" s="21"/>
      <c r="J344" s="1"/>
      <c r="K344" s="1"/>
      <c r="L344" s="1"/>
      <c r="M344" s="1"/>
      <c r="N344" s="1"/>
      <c r="O344" s="1"/>
      <c r="P344" s="22"/>
    </row>
    <row r="345" spans="7:16" x14ac:dyDescent="0.25">
      <c r="G345" s="23"/>
      <c r="H345" s="4"/>
      <c r="I345" s="21"/>
      <c r="J345" s="1"/>
      <c r="K345" s="1"/>
      <c r="L345" s="1"/>
      <c r="M345" s="1"/>
      <c r="N345" s="1"/>
      <c r="O345" s="1"/>
      <c r="P345" s="22"/>
    </row>
    <row r="346" spans="7:16" x14ac:dyDescent="0.25">
      <c r="G346" s="23"/>
      <c r="H346" s="4"/>
      <c r="I346" s="21"/>
      <c r="J346" s="1"/>
      <c r="K346" s="1"/>
      <c r="L346" s="1"/>
      <c r="M346" s="1"/>
      <c r="N346" s="1"/>
      <c r="O346" s="1"/>
      <c r="P346" s="22"/>
    </row>
    <row r="347" spans="7:16" x14ac:dyDescent="0.25">
      <c r="G347" s="23"/>
      <c r="H347" s="4"/>
      <c r="I347" s="21"/>
      <c r="J347" s="1"/>
      <c r="K347" s="1"/>
      <c r="L347" s="1"/>
      <c r="M347" s="1"/>
      <c r="N347" s="1"/>
      <c r="O347" s="1"/>
      <c r="P347" s="22"/>
    </row>
    <row r="348" spans="7:16" x14ac:dyDescent="0.25">
      <c r="G348" s="23"/>
      <c r="H348" s="4"/>
      <c r="I348" s="21"/>
      <c r="J348" s="1"/>
      <c r="K348" s="1"/>
      <c r="L348" s="1"/>
      <c r="M348" s="1"/>
      <c r="N348" s="1"/>
      <c r="O348" s="1"/>
      <c r="P348" s="22"/>
    </row>
    <row r="349" spans="7:16" x14ac:dyDescent="0.25">
      <c r="G349" s="23"/>
      <c r="H349" s="4"/>
      <c r="I349" s="21"/>
      <c r="J349" s="1"/>
      <c r="K349" s="1"/>
      <c r="L349" s="1"/>
      <c r="M349" s="1"/>
      <c r="N349" s="1"/>
      <c r="O349" s="1"/>
      <c r="P349" s="22"/>
    </row>
    <row r="350" spans="7:16" x14ac:dyDescent="0.25">
      <c r="G350" s="23"/>
      <c r="H350" s="4"/>
      <c r="I350" s="21"/>
      <c r="J350" s="1"/>
      <c r="K350" s="1"/>
      <c r="L350" s="1"/>
      <c r="M350" s="1"/>
      <c r="N350" s="1"/>
      <c r="O350" s="1"/>
      <c r="P350" s="22"/>
    </row>
    <row r="351" spans="7:16" x14ac:dyDescent="0.25">
      <c r="G351" s="23"/>
      <c r="H351" s="4"/>
      <c r="I351" s="21"/>
      <c r="J351" s="1"/>
      <c r="K351" s="1"/>
      <c r="L351" s="1"/>
      <c r="M351" s="1"/>
      <c r="N351" s="1"/>
      <c r="O351" s="1"/>
      <c r="P351" s="22"/>
    </row>
    <row r="352" spans="7:16" x14ac:dyDescent="0.25">
      <c r="G352" s="23"/>
      <c r="H352" s="4"/>
      <c r="I352" s="21"/>
      <c r="J352" s="1"/>
      <c r="K352" s="1"/>
      <c r="L352" s="1"/>
      <c r="M352" s="1"/>
      <c r="N352" s="1"/>
      <c r="O352" s="1"/>
      <c r="P352" s="22"/>
    </row>
    <row r="353" spans="7:16" x14ac:dyDescent="0.25">
      <c r="G353" s="23"/>
      <c r="H353" s="4"/>
      <c r="I353" s="21"/>
      <c r="J353" s="1"/>
      <c r="K353" s="1"/>
      <c r="L353" s="1"/>
      <c r="M353" s="1"/>
      <c r="N353" s="1"/>
      <c r="O353" s="1"/>
      <c r="P353" s="22"/>
    </row>
    <row r="354" spans="7:16" x14ac:dyDescent="0.25">
      <c r="G354" s="23"/>
      <c r="H354" s="4"/>
      <c r="I354" s="21"/>
      <c r="J354" s="1"/>
      <c r="K354" s="1"/>
      <c r="L354" s="1"/>
      <c r="M354" s="1"/>
      <c r="N354" s="1"/>
      <c r="O354" s="1"/>
      <c r="P354" s="22"/>
    </row>
    <row r="355" spans="7:16" x14ac:dyDescent="0.25">
      <c r="G355" s="23"/>
      <c r="H355" s="4"/>
      <c r="I355" s="21"/>
      <c r="J355" s="1"/>
      <c r="K355" s="1"/>
      <c r="L355" s="1"/>
      <c r="M355" s="1"/>
      <c r="N355" s="1"/>
      <c r="O355" s="1"/>
      <c r="P355" s="22"/>
    </row>
    <row r="356" spans="7:16" x14ac:dyDescent="0.25">
      <c r="G356" s="23"/>
      <c r="H356" s="4"/>
      <c r="I356" s="21"/>
      <c r="J356" s="1"/>
      <c r="K356" s="1"/>
      <c r="L356" s="1"/>
      <c r="M356" s="1"/>
      <c r="N356" s="1"/>
      <c r="O356" s="1"/>
      <c r="P356" s="22"/>
    </row>
    <row r="357" spans="7:16" x14ac:dyDescent="0.25">
      <c r="G357" s="23"/>
      <c r="H357" s="4"/>
      <c r="I357" s="21"/>
      <c r="J357" s="1"/>
      <c r="K357" s="1"/>
      <c r="L357" s="1"/>
      <c r="M357" s="1"/>
      <c r="N357" s="1"/>
      <c r="O357" s="1"/>
      <c r="P357" s="22"/>
    </row>
    <row r="358" spans="7:16" x14ac:dyDescent="0.25">
      <c r="G358" s="23"/>
      <c r="H358" s="4"/>
      <c r="I358" s="21"/>
      <c r="J358" s="1"/>
      <c r="K358" s="1"/>
      <c r="L358" s="1"/>
      <c r="M358" s="1"/>
      <c r="N358" s="1"/>
      <c r="O358" s="1"/>
      <c r="P358" s="22"/>
    </row>
    <row r="359" spans="7:16" x14ac:dyDescent="0.25">
      <c r="G359" s="23"/>
      <c r="H359" s="4"/>
      <c r="I359" s="21"/>
      <c r="J359" s="1"/>
      <c r="K359" s="1"/>
      <c r="L359" s="1"/>
      <c r="M359" s="1"/>
      <c r="N359" s="1"/>
      <c r="O359" s="1"/>
      <c r="P359" s="22"/>
    </row>
    <row r="360" spans="7:16" x14ac:dyDescent="0.25">
      <c r="G360" s="23"/>
      <c r="H360" s="4"/>
      <c r="I360" s="21"/>
      <c r="J360" s="1"/>
      <c r="K360" s="1"/>
      <c r="L360" s="1"/>
      <c r="M360" s="1"/>
      <c r="N360" s="1"/>
      <c r="O360" s="1"/>
      <c r="P360" s="22"/>
    </row>
    <row r="361" spans="7:16" x14ac:dyDescent="0.25">
      <c r="G361" s="23"/>
      <c r="H361" s="4"/>
      <c r="I361" s="21"/>
      <c r="J361" s="1"/>
      <c r="K361" s="1"/>
      <c r="L361" s="1"/>
      <c r="M361" s="1"/>
      <c r="N361" s="1"/>
      <c r="O361" s="1"/>
      <c r="P361" s="22"/>
    </row>
    <row r="362" spans="7:16" x14ac:dyDescent="0.25">
      <c r="G362" s="23"/>
      <c r="H362" s="4"/>
      <c r="I362" s="21"/>
      <c r="J362" s="1"/>
      <c r="K362" s="1"/>
      <c r="L362" s="1"/>
      <c r="M362" s="1"/>
      <c r="N362" s="1"/>
      <c r="O362" s="1"/>
      <c r="P362" s="22"/>
    </row>
    <row r="363" spans="7:16" x14ac:dyDescent="0.25">
      <c r="G363" s="23"/>
      <c r="H363" s="4"/>
      <c r="I363" s="21"/>
      <c r="J363" s="1"/>
      <c r="K363" s="1"/>
      <c r="L363" s="1"/>
      <c r="M363" s="1"/>
      <c r="N363" s="1"/>
      <c r="O363" s="1"/>
      <c r="P363" s="22"/>
    </row>
    <row r="364" spans="7:16" x14ac:dyDescent="0.25">
      <c r="G364" s="23"/>
      <c r="H364" s="4"/>
      <c r="I364" s="21"/>
      <c r="J364" s="1"/>
      <c r="K364" s="1"/>
      <c r="L364" s="1"/>
      <c r="M364" s="1"/>
      <c r="N364" s="1"/>
      <c r="O364" s="1"/>
      <c r="P364" s="22"/>
    </row>
    <row r="365" spans="7:16" x14ac:dyDescent="0.25">
      <c r="G365" s="23"/>
      <c r="H365" s="4"/>
      <c r="I365" s="21"/>
      <c r="J365" s="1"/>
      <c r="K365" s="1"/>
      <c r="L365" s="1"/>
      <c r="M365" s="1"/>
      <c r="N365" s="1"/>
      <c r="O365" s="1"/>
      <c r="P365" s="22"/>
    </row>
    <row r="366" spans="7:16" x14ac:dyDescent="0.25">
      <c r="G366" s="23"/>
      <c r="H366" s="4"/>
      <c r="I366" s="21"/>
      <c r="J366" s="1"/>
      <c r="K366" s="1"/>
      <c r="L366" s="1"/>
      <c r="M366" s="1"/>
      <c r="N366" s="1"/>
      <c r="O366" s="1"/>
      <c r="P366" s="22"/>
    </row>
    <row r="367" spans="7:16" x14ac:dyDescent="0.25">
      <c r="G367" s="23"/>
      <c r="H367" s="4"/>
      <c r="I367" s="21"/>
      <c r="J367" s="1"/>
      <c r="K367" s="1"/>
      <c r="L367" s="1"/>
      <c r="M367" s="1"/>
      <c r="N367" s="1"/>
      <c r="O367" s="1"/>
      <c r="P367" s="22"/>
    </row>
    <row r="368" spans="7:16" x14ac:dyDescent="0.25">
      <c r="G368" s="23"/>
      <c r="H368" s="4"/>
      <c r="I368" s="21"/>
      <c r="J368" s="1"/>
      <c r="K368" s="1"/>
      <c r="L368" s="1"/>
      <c r="M368" s="1"/>
      <c r="N368" s="1"/>
      <c r="O368" s="1"/>
      <c r="P368" s="22"/>
    </row>
    <row r="369" spans="7:16" x14ac:dyDescent="0.25">
      <c r="G369" s="23"/>
      <c r="H369" s="4"/>
      <c r="I369" s="21"/>
      <c r="J369" s="1"/>
      <c r="K369" s="1"/>
      <c r="L369" s="1"/>
      <c r="M369" s="1"/>
      <c r="N369" s="1"/>
      <c r="O369" s="1"/>
      <c r="P369" s="22"/>
    </row>
    <row r="370" spans="7:16" x14ac:dyDescent="0.25">
      <c r="G370" s="23"/>
      <c r="H370" s="4"/>
      <c r="I370" s="21"/>
      <c r="J370" s="1"/>
      <c r="K370" s="1"/>
      <c r="L370" s="1"/>
      <c r="M370" s="1"/>
      <c r="N370" s="1"/>
      <c r="O370" s="1"/>
      <c r="P370" s="22"/>
    </row>
    <row r="371" spans="7:16" x14ac:dyDescent="0.25">
      <c r="G371" s="23"/>
      <c r="H371" s="4"/>
      <c r="I371" s="21"/>
      <c r="J371" s="1"/>
      <c r="K371" s="1"/>
      <c r="L371" s="1"/>
      <c r="M371" s="1"/>
      <c r="N371" s="1"/>
      <c r="O371" s="1"/>
      <c r="P371" s="22"/>
    </row>
    <row r="372" spans="7:16" x14ac:dyDescent="0.25">
      <c r="G372" s="23"/>
      <c r="H372" s="4"/>
      <c r="I372" s="21"/>
      <c r="J372" s="1"/>
      <c r="K372" s="1"/>
      <c r="L372" s="1"/>
      <c r="M372" s="1"/>
      <c r="N372" s="1"/>
      <c r="O372" s="1"/>
      <c r="P372" s="22"/>
    </row>
    <row r="373" spans="7:16" x14ac:dyDescent="0.25">
      <c r="G373" s="23"/>
      <c r="H373" s="4"/>
      <c r="I373" s="21"/>
      <c r="J373" s="1"/>
      <c r="K373" s="1"/>
      <c r="L373" s="1"/>
      <c r="M373" s="1"/>
      <c r="N373" s="1"/>
      <c r="O373" s="1"/>
      <c r="P373" s="22"/>
    </row>
    <row r="374" spans="7:16" x14ac:dyDescent="0.25">
      <c r="G374" s="23"/>
      <c r="H374" s="4"/>
      <c r="I374" s="21"/>
      <c r="J374" s="1"/>
      <c r="K374" s="1"/>
      <c r="L374" s="1"/>
      <c r="M374" s="1"/>
      <c r="N374" s="1"/>
      <c r="O374" s="1"/>
      <c r="P374" s="22"/>
    </row>
    <row r="375" spans="7:16" x14ac:dyDescent="0.25">
      <c r="G375" s="23"/>
      <c r="H375" s="4"/>
      <c r="I375" s="21"/>
      <c r="J375" s="1"/>
      <c r="K375" s="1"/>
      <c r="L375" s="1"/>
      <c r="M375" s="1"/>
      <c r="N375" s="1"/>
      <c r="O375" s="1"/>
      <c r="P375" s="22"/>
    </row>
    <row r="376" spans="7:16" x14ac:dyDescent="0.25">
      <c r="G376" s="23"/>
      <c r="H376" s="4"/>
      <c r="I376" s="21"/>
      <c r="J376" s="1"/>
      <c r="K376" s="1"/>
      <c r="L376" s="1"/>
      <c r="M376" s="1"/>
      <c r="N376" s="1"/>
      <c r="O376" s="1"/>
      <c r="P376" s="22"/>
    </row>
    <row r="377" spans="7:16" x14ac:dyDescent="0.25">
      <c r="G377" s="23"/>
      <c r="H377" s="4"/>
      <c r="I377" s="21"/>
      <c r="J377" s="1"/>
      <c r="K377" s="1"/>
      <c r="L377" s="1"/>
      <c r="M377" s="1"/>
      <c r="N377" s="1"/>
      <c r="O377" s="1"/>
      <c r="P377" s="22"/>
    </row>
    <row r="378" spans="7:16" x14ac:dyDescent="0.25">
      <c r="G378" s="23"/>
      <c r="H378" s="4"/>
      <c r="I378" s="21"/>
      <c r="J378" s="1"/>
      <c r="K378" s="1"/>
      <c r="L378" s="1"/>
      <c r="M378" s="1"/>
      <c r="N378" s="1"/>
      <c r="O378" s="1"/>
      <c r="P378" s="22"/>
    </row>
    <row r="379" spans="7:16" x14ac:dyDescent="0.25">
      <c r="G379" s="23"/>
      <c r="H379" s="4"/>
      <c r="I379" s="21"/>
      <c r="J379" s="1"/>
      <c r="K379" s="1"/>
      <c r="L379" s="1"/>
      <c r="M379" s="1"/>
      <c r="N379" s="1"/>
      <c r="O379" s="1"/>
      <c r="P379" s="22"/>
    </row>
    <row r="380" spans="7:16" x14ac:dyDescent="0.25">
      <c r="G380" s="23"/>
      <c r="H380" s="4"/>
      <c r="I380" s="21"/>
      <c r="J380" s="1"/>
      <c r="K380" s="1"/>
      <c r="L380" s="1"/>
      <c r="M380" s="1"/>
      <c r="N380" s="1"/>
      <c r="O380" s="1"/>
      <c r="P380" s="22"/>
    </row>
    <row r="381" spans="7:16" x14ac:dyDescent="0.25">
      <c r="G381" s="23"/>
      <c r="H381" s="4"/>
      <c r="I381" s="21"/>
      <c r="J381" s="1"/>
      <c r="K381" s="1"/>
      <c r="L381" s="1"/>
      <c r="M381" s="1"/>
      <c r="N381" s="1"/>
      <c r="O381" s="1"/>
      <c r="P381" s="22"/>
    </row>
    <row r="382" spans="7:16" x14ac:dyDescent="0.25">
      <c r="G382" s="23"/>
      <c r="H382" s="4"/>
      <c r="I382" s="21"/>
      <c r="J382" s="1"/>
      <c r="K382" s="1"/>
      <c r="L382" s="1"/>
      <c r="M382" s="1"/>
      <c r="N382" s="1"/>
      <c r="O382" s="1"/>
      <c r="P382" s="22"/>
    </row>
    <row r="383" spans="7:16" x14ac:dyDescent="0.25">
      <c r="G383" s="23"/>
      <c r="H383" s="4"/>
      <c r="I383" s="21"/>
      <c r="J383" s="1"/>
      <c r="K383" s="1"/>
      <c r="L383" s="1"/>
      <c r="M383" s="1"/>
      <c r="N383" s="1"/>
      <c r="O383" s="1"/>
      <c r="P383" s="22"/>
    </row>
    <row r="384" spans="7:16" x14ac:dyDescent="0.25">
      <c r="G384" s="23"/>
      <c r="H384" s="4"/>
      <c r="I384" s="21"/>
      <c r="J384" s="1"/>
      <c r="K384" s="1"/>
      <c r="L384" s="1"/>
      <c r="M384" s="1"/>
      <c r="N384" s="1"/>
      <c r="O384" s="1"/>
      <c r="P384" s="22"/>
    </row>
    <row r="385" spans="7:16" x14ac:dyDescent="0.25">
      <c r="G385" s="23"/>
      <c r="H385" s="4"/>
      <c r="I385" s="21"/>
      <c r="J385" s="1"/>
      <c r="K385" s="1"/>
      <c r="L385" s="1"/>
      <c r="M385" s="1"/>
      <c r="N385" s="1"/>
      <c r="O385" s="1"/>
      <c r="P385" s="22"/>
    </row>
    <row r="386" spans="7:16" x14ac:dyDescent="0.25">
      <c r="G386" s="23"/>
      <c r="H386" s="4"/>
      <c r="I386" s="21"/>
      <c r="J386" s="1"/>
      <c r="K386" s="1"/>
      <c r="L386" s="1"/>
      <c r="M386" s="1"/>
      <c r="N386" s="1"/>
      <c r="O386" s="1"/>
      <c r="P386" s="22"/>
    </row>
    <row r="387" spans="7:16" x14ac:dyDescent="0.25">
      <c r="G387" s="23"/>
      <c r="H387" s="4"/>
      <c r="I387" s="21"/>
      <c r="J387" s="1"/>
      <c r="K387" s="1"/>
      <c r="L387" s="1"/>
      <c r="M387" s="1"/>
      <c r="N387" s="1"/>
      <c r="O387" s="1"/>
      <c r="P387" s="22"/>
    </row>
    <row r="388" spans="7:16" x14ac:dyDescent="0.25">
      <c r="G388" s="23"/>
      <c r="H388" s="4"/>
      <c r="I388" s="21"/>
      <c r="J388" s="1"/>
      <c r="K388" s="1"/>
      <c r="L388" s="1"/>
      <c r="M388" s="1"/>
      <c r="N388" s="1"/>
      <c r="O388" s="1"/>
      <c r="P388" s="22"/>
    </row>
    <row r="389" spans="7:16" x14ac:dyDescent="0.25">
      <c r="G389" s="23"/>
      <c r="H389" s="4"/>
      <c r="I389" s="21"/>
      <c r="J389" s="1"/>
      <c r="K389" s="1"/>
      <c r="L389" s="1"/>
      <c r="M389" s="1"/>
      <c r="N389" s="1"/>
      <c r="O389" s="1"/>
      <c r="P389" s="22"/>
    </row>
    <row r="390" spans="7:16" x14ac:dyDescent="0.25">
      <c r="G390" s="23"/>
      <c r="H390" s="4"/>
      <c r="I390" s="21"/>
      <c r="J390" s="1"/>
      <c r="K390" s="1"/>
      <c r="L390" s="1"/>
      <c r="M390" s="1"/>
      <c r="N390" s="1"/>
      <c r="O390" s="1"/>
      <c r="P390" s="22"/>
    </row>
    <row r="391" spans="7:16" x14ac:dyDescent="0.25">
      <c r="G391" s="23"/>
      <c r="H391" s="4"/>
      <c r="I391" s="21"/>
      <c r="J391" s="1"/>
      <c r="K391" s="1"/>
      <c r="L391" s="1"/>
      <c r="M391" s="1"/>
      <c r="N391" s="1"/>
      <c r="O391" s="1"/>
      <c r="P391" s="22"/>
    </row>
    <row r="392" spans="7:16" x14ac:dyDescent="0.25">
      <c r="G392" s="23"/>
      <c r="H392" s="4"/>
      <c r="I392" s="21"/>
      <c r="J392" s="1"/>
      <c r="K392" s="1"/>
      <c r="L392" s="1"/>
      <c r="M392" s="1"/>
      <c r="N392" s="1"/>
      <c r="O392" s="1"/>
      <c r="P392" s="22"/>
    </row>
    <row r="393" spans="7:16" x14ac:dyDescent="0.25">
      <c r="G393" s="23"/>
      <c r="H393" s="4"/>
      <c r="I393" s="21"/>
      <c r="J393" s="1"/>
      <c r="K393" s="1"/>
      <c r="L393" s="1"/>
      <c r="M393" s="1"/>
      <c r="N393" s="1"/>
      <c r="O393" s="1"/>
      <c r="P393" s="22"/>
    </row>
    <row r="394" spans="7:16" x14ac:dyDescent="0.25">
      <c r="G394" s="23"/>
      <c r="H394" s="4"/>
      <c r="I394" s="21"/>
      <c r="J394" s="1"/>
      <c r="K394" s="1"/>
      <c r="L394" s="1"/>
      <c r="M394" s="1"/>
      <c r="N394" s="1"/>
      <c r="O394" s="1"/>
      <c r="P394" s="22"/>
    </row>
    <row r="395" spans="7:16" x14ac:dyDescent="0.25">
      <c r="G395" s="23"/>
      <c r="H395" s="4"/>
      <c r="I395" s="21"/>
      <c r="J395" s="1"/>
      <c r="K395" s="1"/>
      <c r="L395" s="1"/>
      <c r="M395" s="1"/>
      <c r="N395" s="1"/>
      <c r="O395" s="1"/>
      <c r="P395" s="22"/>
    </row>
    <row r="396" spans="7:16" x14ac:dyDescent="0.25">
      <c r="G396" s="23"/>
      <c r="H396" s="4"/>
      <c r="I396" s="21"/>
      <c r="J396" s="1"/>
      <c r="K396" s="1"/>
      <c r="L396" s="1"/>
      <c r="M396" s="1"/>
      <c r="N396" s="1"/>
      <c r="O396" s="1"/>
      <c r="P396" s="22"/>
    </row>
    <row r="397" spans="7:16" x14ac:dyDescent="0.25">
      <c r="G397" s="23"/>
      <c r="H397" s="4"/>
      <c r="I397" s="21"/>
      <c r="J397" s="1"/>
      <c r="K397" s="1"/>
      <c r="L397" s="1"/>
      <c r="M397" s="1"/>
      <c r="N397" s="1"/>
      <c r="O397" s="1"/>
      <c r="P397" s="22"/>
    </row>
    <row r="398" spans="7:16" x14ac:dyDescent="0.25">
      <c r="G398" s="23"/>
      <c r="H398" s="4"/>
      <c r="I398" s="21"/>
      <c r="J398" s="1"/>
      <c r="K398" s="1"/>
      <c r="L398" s="1"/>
      <c r="M398" s="1"/>
      <c r="N398" s="1"/>
      <c r="O398" s="1"/>
      <c r="P398" s="22"/>
    </row>
    <row r="399" spans="7:16" x14ac:dyDescent="0.25">
      <c r="G399" s="23"/>
      <c r="H399" s="4"/>
      <c r="I399" s="21"/>
      <c r="J399" s="1"/>
      <c r="K399" s="1"/>
      <c r="L399" s="1"/>
      <c r="M399" s="1"/>
      <c r="N399" s="1"/>
      <c r="O399" s="1"/>
      <c r="P399" s="22"/>
    </row>
    <row r="400" spans="7:16" x14ac:dyDescent="0.25">
      <c r="G400" s="23"/>
      <c r="H400" s="4"/>
      <c r="I400" s="21"/>
      <c r="J400" s="1"/>
      <c r="K400" s="1"/>
      <c r="L400" s="1"/>
      <c r="M400" s="1"/>
      <c r="N400" s="1"/>
      <c r="O400" s="1"/>
      <c r="P400" s="22"/>
    </row>
    <row r="401" spans="7:16" x14ac:dyDescent="0.25">
      <c r="G401" s="23"/>
      <c r="H401" s="4"/>
      <c r="I401" s="21"/>
      <c r="J401" s="1"/>
      <c r="K401" s="1"/>
      <c r="L401" s="1"/>
      <c r="M401" s="1"/>
      <c r="N401" s="1"/>
      <c r="O401" s="1"/>
      <c r="P401" s="22"/>
    </row>
    <row r="402" spans="7:16" x14ac:dyDescent="0.25">
      <c r="G402" s="23"/>
      <c r="H402" s="4"/>
      <c r="I402" s="21"/>
      <c r="J402" s="1"/>
      <c r="K402" s="1"/>
      <c r="L402" s="1"/>
      <c r="M402" s="1"/>
      <c r="N402" s="1"/>
      <c r="O402" s="1"/>
      <c r="P402" s="22"/>
    </row>
    <row r="403" spans="7:16" x14ac:dyDescent="0.25">
      <c r="G403" s="23"/>
      <c r="H403" s="4"/>
      <c r="I403" s="21"/>
      <c r="J403" s="1"/>
      <c r="K403" s="1"/>
      <c r="L403" s="1"/>
      <c r="M403" s="1"/>
      <c r="N403" s="1"/>
      <c r="O403" s="1"/>
      <c r="P403" s="22"/>
    </row>
    <row r="404" spans="7:16" x14ac:dyDescent="0.25">
      <c r="G404" s="23"/>
      <c r="H404" s="4"/>
      <c r="I404" s="21"/>
      <c r="J404" s="1"/>
      <c r="K404" s="1"/>
      <c r="L404" s="1"/>
      <c r="M404" s="1"/>
      <c r="N404" s="1"/>
      <c r="O404" s="1"/>
      <c r="P404" s="22"/>
    </row>
    <row r="405" spans="7:16" x14ac:dyDescent="0.25">
      <c r="G405" s="23"/>
      <c r="H405" s="4"/>
      <c r="I405" s="21"/>
      <c r="J405" s="1"/>
      <c r="K405" s="1"/>
      <c r="L405" s="1"/>
      <c r="M405" s="1"/>
      <c r="N405" s="1"/>
      <c r="O405" s="1"/>
      <c r="P405" s="22"/>
    </row>
    <row r="406" spans="7:16" x14ac:dyDescent="0.25">
      <c r="G406" s="23"/>
      <c r="H406" s="4"/>
      <c r="I406" s="21"/>
      <c r="J406" s="1"/>
      <c r="K406" s="1"/>
      <c r="L406" s="1"/>
      <c r="M406" s="1"/>
      <c r="N406" s="1"/>
      <c r="O406" s="1"/>
      <c r="P406" s="22"/>
    </row>
    <row r="407" spans="7:16" x14ac:dyDescent="0.25">
      <c r="G407" s="23"/>
      <c r="H407" s="4"/>
      <c r="I407" s="21"/>
      <c r="J407" s="1"/>
      <c r="K407" s="1"/>
      <c r="L407" s="1"/>
      <c r="M407" s="1"/>
      <c r="N407" s="1"/>
      <c r="O407" s="1"/>
      <c r="P407" s="22"/>
    </row>
    <row r="408" spans="7:16" x14ac:dyDescent="0.25">
      <c r="G408" s="23"/>
      <c r="H408" s="4"/>
      <c r="I408" s="21"/>
      <c r="J408" s="1"/>
      <c r="K408" s="1"/>
      <c r="L408" s="1"/>
      <c r="M408" s="1"/>
      <c r="N408" s="1"/>
      <c r="O408" s="1"/>
      <c r="P408" s="22"/>
    </row>
    <row r="409" spans="7:16" x14ac:dyDescent="0.25">
      <c r="G409" s="23"/>
      <c r="H409" s="4"/>
      <c r="I409" s="21"/>
      <c r="J409" s="1"/>
      <c r="K409" s="1"/>
      <c r="L409" s="1"/>
      <c r="M409" s="1"/>
      <c r="N409" s="1"/>
      <c r="O409" s="1"/>
      <c r="P409" s="22"/>
    </row>
    <row r="410" spans="7:16" x14ac:dyDescent="0.25">
      <c r="G410" s="23"/>
      <c r="H410" s="4"/>
      <c r="I410" s="21"/>
      <c r="J410" s="1"/>
      <c r="K410" s="1"/>
      <c r="L410" s="1"/>
      <c r="M410" s="1"/>
      <c r="N410" s="1"/>
      <c r="O410" s="1"/>
      <c r="P410" s="22"/>
    </row>
    <row r="411" spans="7:16" x14ac:dyDescent="0.25">
      <c r="G411" s="23"/>
      <c r="H411" s="4"/>
      <c r="I411" s="21"/>
      <c r="J411" s="1"/>
      <c r="K411" s="1"/>
      <c r="L411" s="1"/>
      <c r="M411" s="1"/>
      <c r="N411" s="1"/>
      <c r="O411" s="1"/>
      <c r="P411" s="22"/>
    </row>
    <row r="412" spans="7:16" x14ac:dyDescent="0.25">
      <c r="G412" s="23"/>
      <c r="H412" s="4"/>
      <c r="I412" s="21"/>
      <c r="J412" s="1"/>
      <c r="K412" s="1"/>
      <c r="L412" s="1"/>
      <c r="M412" s="1"/>
      <c r="N412" s="1"/>
      <c r="O412" s="1"/>
      <c r="P412" s="22"/>
    </row>
    <row r="413" spans="7:16" x14ac:dyDescent="0.25">
      <c r="G413" s="23"/>
      <c r="H413" s="4"/>
      <c r="I413" s="21"/>
      <c r="J413" s="1"/>
      <c r="K413" s="1"/>
      <c r="L413" s="1"/>
      <c r="M413" s="1"/>
      <c r="N413" s="1"/>
      <c r="O413" s="1"/>
      <c r="P413" s="22"/>
    </row>
    <row r="414" spans="7:16" x14ac:dyDescent="0.25">
      <c r="G414" s="23"/>
      <c r="H414" s="4"/>
      <c r="I414" s="21"/>
      <c r="J414" s="1"/>
      <c r="K414" s="1"/>
      <c r="L414" s="1"/>
      <c r="M414" s="1"/>
      <c r="N414" s="1"/>
      <c r="O414" s="1"/>
      <c r="P414" s="22"/>
    </row>
    <row r="415" spans="7:16" x14ac:dyDescent="0.25">
      <c r="G415" s="23"/>
      <c r="H415" s="4"/>
      <c r="I415" s="21"/>
      <c r="J415" s="1"/>
      <c r="K415" s="1"/>
      <c r="L415" s="1"/>
      <c r="M415" s="1"/>
      <c r="N415" s="1"/>
      <c r="O415" s="1"/>
      <c r="P415" s="22"/>
    </row>
    <row r="416" spans="7:16" x14ac:dyDescent="0.25">
      <c r="G416" s="23"/>
      <c r="H416" s="4"/>
      <c r="I416" s="21"/>
      <c r="J416" s="1"/>
      <c r="K416" s="1"/>
      <c r="L416" s="1"/>
      <c r="M416" s="1"/>
      <c r="N416" s="1"/>
      <c r="O416" s="1"/>
      <c r="P416" s="22"/>
    </row>
    <row r="417" spans="7:16" x14ac:dyDescent="0.25">
      <c r="G417" s="23"/>
      <c r="H417" s="4"/>
      <c r="I417" s="21"/>
      <c r="J417" s="1"/>
      <c r="K417" s="1"/>
      <c r="L417" s="1"/>
      <c r="M417" s="1"/>
      <c r="N417" s="1"/>
      <c r="O417" s="1"/>
      <c r="P417" s="22"/>
    </row>
    <row r="418" spans="7:16" x14ac:dyDescent="0.25">
      <c r="G418" s="23"/>
      <c r="H418" s="4"/>
      <c r="I418" s="21"/>
      <c r="J418" s="1"/>
      <c r="K418" s="1"/>
      <c r="L418" s="1"/>
      <c r="M418" s="1"/>
      <c r="N418" s="1"/>
      <c r="O418" s="1"/>
      <c r="P418" s="22"/>
    </row>
    <row r="419" spans="7:16" x14ac:dyDescent="0.25">
      <c r="G419" s="23"/>
      <c r="H419" s="4"/>
      <c r="I419" s="21"/>
      <c r="J419" s="1"/>
      <c r="K419" s="1"/>
      <c r="L419" s="1"/>
      <c r="M419" s="1"/>
      <c r="N419" s="1"/>
      <c r="O419" s="1"/>
      <c r="P419" s="22"/>
    </row>
    <row r="420" spans="7:16" x14ac:dyDescent="0.25">
      <c r="G420" s="23"/>
      <c r="H420" s="4"/>
      <c r="I420" s="21"/>
      <c r="J420" s="1"/>
      <c r="K420" s="1"/>
      <c r="L420" s="1"/>
      <c r="M420" s="1"/>
      <c r="N420" s="1"/>
      <c r="O420" s="1"/>
      <c r="P420" s="22"/>
    </row>
    <row r="421" spans="7:16" x14ac:dyDescent="0.25">
      <c r="G421" s="23"/>
      <c r="H421" s="4"/>
      <c r="I421" s="21"/>
      <c r="J421" s="1"/>
      <c r="K421" s="1"/>
      <c r="L421" s="1"/>
      <c r="M421" s="1"/>
      <c r="N421" s="1"/>
      <c r="O421" s="1"/>
      <c r="P421" s="22"/>
    </row>
    <row r="422" spans="7:16" x14ac:dyDescent="0.25">
      <c r="G422" s="23"/>
      <c r="H422" s="4"/>
      <c r="I422" s="21"/>
      <c r="J422" s="1"/>
      <c r="K422" s="1"/>
      <c r="L422" s="1"/>
      <c r="M422" s="1"/>
      <c r="N422" s="1"/>
      <c r="O422" s="1"/>
      <c r="P422" s="22"/>
    </row>
    <row r="423" spans="7:16" x14ac:dyDescent="0.25">
      <c r="G423" s="23"/>
      <c r="H423" s="4"/>
      <c r="I423" s="21"/>
      <c r="J423" s="1"/>
      <c r="K423" s="1"/>
      <c r="L423" s="1"/>
      <c r="M423" s="1"/>
      <c r="N423" s="1"/>
      <c r="O423" s="1"/>
      <c r="P423" s="22"/>
    </row>
    <row r="424" spans="7:16" x14ac:dyDescent="0.25">
      <c r="G424" s="23"/>
      <c r="H424" s="4"/>
      <c r="I424" s="21"/>
      <c r="J424" s="1"/>
      <c r="K424" s="1"/>
      <c r="L424" s="1"/>
      <c r="M424" s="1"/>
      <c r="N424" s="1"/>
      <c r="O424" s="1"/>
      <c r="P424" s="22"/>
    </row>
    <row r="425" spans="7:16" x14ac:dyDescent="0.25">
      <c r="G425" s="23"/>
      <c r="H425" s="4"/>
      <c r="I425" s="21"/>
      <c r="J425" s="1"/>
      <c r="K425" s="1"/>
      <c r="L425" s="1"/>
      <c r="M425" s="1"/>
      <c r="N425" s="1"/>
      <c r="O425" s="1"/>
      <c r="P425" s="22"/>
    </row>
    <row r="426" spans="7:16" x14ac:dyDescent="0.25">
      <c r="G426" s="23"/>
      <c r="H426" s="4"/>
      <c r="I426" s="21"/>
      <c r="J426" s="1"/>
      <c r="K426" s="1"/>
      <c r="L426" s="1"/>
      <c r="M426" s="1"/>
      <c r="N426" s="1"/>
      <c r="O426" s="1"/>
      <c r="P426" s="22"/>
    </row>
    <row r="427" spans="7:16" x14ac:dyDescent="0.25">
      <c r="G427" s="23"/>
      <c r="H427" s="4"/>
      <c r="I427" s="21"/>
      <c r="J427" s="1"/>
      <c r="K427" s="1"/>
      <c r="L427" s="1"/>
      <c r="M427" s="1"/>
      <c r="N427" s="1"/>
      <c r="O427" s="1"/>
      <c r="P427" s="22"/>
    </row>
    <row r="428" spans="7:16" x14ac:dyDescent="0.25">
      <c r="G428" s="23"/>
      <c r="H428" s="4"/>
      <c r="I428" s="21"/>
      <c r="J428" s="1"/>
      <c r="K428" s="1"/>
      <c r="L428" s="1"/>
      <c r="M428" s="1"/>
      <c r="N428" s="1"/>
      <c r="O428" s="1"/>
      <c r="P428" s="22"/>
    </row>
    <row r="429" spans="7:16" x14ac:dyDescent="0.25">
      <c r="G429" s="23"/>
      <c r="H429" s="4"/>
      <c r="I429" s="21"/>
      <c r="J429" s="1"/>
      <c r="K429" s="1"/>
      <c r="L429" s="1"/>
      <c r="M429" s="1"/>
      <c r="N429" s="1"/>
      <c r="O429" s="1"/>
      <c r="P429" s="22"/>
    </row>
    <row r="430" spans="7:16" x14ac:dyDescent="0.25">
      <c r="G430" s="23"/>
      <c r="H430" s="4"/>
      <c r="I430" s="21"/>
      <c r="J430" s="1"/>
      <c r="K430" s="1"/>
      <c r="L430" s="1"/>
      <c r="M430" s="1"/>
      <c r="N430" s="1"/>
      <c r="O430" s="1"/>
      <c r="P430" s="22"/>
    </row>
    <row r="431" spans="7:16" x14ac:dyDescent="0.25">
      <c r="G431" s="23"/>
      <c r="H431" s="4"/>
      <c r="I431" s="21"/>
      <c r="J431" s="1"/>
      <c r="K431" s="1"/>
      <c r="L431" s="1"/>
      <c r="M431" s="1"/>
      <c r="N431" s="1"/>
      <c r="O431" s="1"/>
      <c r="P431" s="22"/>
    </row>
    <row r="432" spans="7:16" x14ac:dyDescent="0.25">
      <c r="G432" s="23"/>
      <c r="H432" s="4"/>
      <c r="I432" s="21"/>
      <c r="J432" s="1"/>
      <c r="K432" s="1"/>
      <c r="L432" s="1"/>
      <c r="M432" s="1"/>
      <c r="N432" s="1"/>
      <c r="O432" s="1"/>
      <c r="P432" s="22"/>
    </row>
    <row r="433" spans="7:16" x14ac:dyDescent="0.25">
      <c r="G433" s="23"/>
      <c r="H433" s="4"/>
      <c r="I433" s="21"/>
      <c r="J433" s="1"/>
      <c r="K433" s="1"/>
      <c r="L433" s="1"/>
      <c r="M433" s="1"/>
      <c r="N433" s="1"/>
      <c r="O433" s="1"/>
      <c r="P433" s="22"/>
    </row>
    <row r="434" spans="7:16" x14ac:dyDescent="0.25">
      <c r="G434" s="23"/>
      <c r="H434" s="4"/>
      <c r="I434" s="21"/>
      <c r="J434" s="1"/>
      <c r="K434" s="1"/>
      <c r="L434" s="1"/>
      <c r="M434" s="1"/>
      <c r="N434" s="1"/>
      <c r="O434" s="1"/>
      <c r="P434" s="22"/>
    </row>
    <row r="435" spans="7:16" x14ac:dyDescent="0.25">
      <c r="G435" s="23"/>
      <c r="H435" s="4"/>
      <c r="I435" s="21"/>
      <c r="J435" s="1"/>
      <c r="K435" s="1"/>
      <c r="L435" s="1"/>
      <c r="M435" s="1"/>
      <c r="N435" s="1"/>
      <c r="O435" s="1"/>
      <c r="P435" s="22"/>
    </row>
    <row r="436" spans="7:16" x14ac:dyDescent="0.25">
      <c r="G436" s="23"/>
      <c r="H436" s="4"/>
      <c r="I436" s="21"/>
      <c r="J436" s="1"/>
      <c r="K436" s="1"/>
      <c r="L436" s="1"/>
      <c r="M436" s="1"/>
      <c r="N436" s="1"/>
      <c r="O436" s="1"/>
      <c r="P436" s="22"/>
    </row>
    <row r="437" spans="7:16" x14ac:dyDescent="0.25">
      <c r="G437" s="23"/>
      <c r="H437" s="4"/>
      <c r="I437" s="21"/>
      <c r="J437" s="1"/>
      <c r="K437" s="1"/>
      <c r="L437" s="1"/>
      <c r="M437" s="1"/>
      <c r="N437" s="1"/>
      <c r="O437" s="1"/>
      <c r="P437" s="22"/>
    </row>
    <row r="438" spans="7:16" x14ac:dyDescent="0.25">
      <c r="G438" s="23"/>
      <c r="H438" s="4"/>
      <c r="I438" s="21"/>
      <c r="J438" s="1"/>
      <c r="K438" s="1"/>
      <c r="L438" s="1"/>
      <c r="M438" s="1"/>
      <c r="N438" s="1"/>
      <c r="O438" s="1"/>
      <c r="P438" s="22"/>
    </row>
    <row r="439" spans="7:16" x14ac:dyDescent="0.25">
      <c r="G439" s="23"/>
      <c r="H439" s="4"/>
      <c r="I439" s="21"/>
      <c r="J439" s="1"/>
      <c r="K439" s="1"/>
      <c r="L439" s="1"/>
      <c r="M439" s="1"/>
      <c r="N439" s="1"/>
      <c r="O439" s="1"/>
      <c r="P439" s="22"/>
    </row>
    <row r="440" spans="7:16" x14ac:dyDescent="0.25">
      <c r="G440" s="23"/>
      <c r="H440" s="4"/>
      <c r="I440" s="21"/>
      <c r="J440" s="1"/>
      <c r="K440" s="1"/>
      <c r="L440" s="1"/>
      <c r="M440" s="1"/>
      <c r="N440" s="1"/>
      <c r="O440" s="1"/>
      <c r="P440" s="22"/>
    </row>
    <row r="441" spans="7:16" x14ac:dyDescent="0.25">
      <c r="G441" s="23"/>
      <c r="H441" s="4"/>
      <c r="I441" s="21"/>
      <c r="J441" s="1"/>
      <c r="K441" s="1"/>
      <c r="L441" s="1"/>
      <c r="M441" s="1"/>
      <c r="N441" s="1"/>
      <c r="O441" s="1"/>
      <c r="P441" s="22"/>
    </row>
    <row r="442" spans="7:16" x14ac:dyDescent="0.25">
      <c r="G442" s="23"/>
      <c r="H442" s="4"/>
      <c r="I442" s="21"/>
      <c r="J442" s="1"/>
      <c r="K442" s="1"/>
      <c r="L442" s="1"/>
      <c r="M442" s="1"/>
      <c r="N442" s="1"/>
      <c r="O442" s="1"/>
      <c r="P442" s="22"/>
    </row>
    <row r="443" spans="7:16" x14ac:dyDescent="0.25">
      <c r="G443" s="23"/>
      <c r="H443" s="4"/>
      <c r="I443" s="21"/>
      <c r="J443" s="1"/>
      <c r="K443" s="1"/>
      <c r="L443" s="1"/>
      <c r="M443" s="1"/>
      <c r="N443" s="1"/>
      <c r="O443" s="1"/>
      <c r="P443" s="22"/>
    </row>
    <row r="444" spans="7:16" x14ac:dyDescent="0.25">
      <c r="G444" s="23"/>
      <c r="H444" s="4"/>
      <c r="I444" s="21"/>
      <c r="J444" s="1"/>
      <c r="K444" s="1"/>
      <c r="L444" s="1"/>
      <c r="M444" s="1"/>
      <c r="N444" s="1"/>
      <c r="O444" s="1"/>
      <c r="P444" s="22"/>
    </row>
    <row r="445" spans="7:16" x14ac:dyDescent="0.25">
      <c r="G445" s="23"/>
      <c r="H445" s="4"/>
      <c r="I445" s="21"/>
      <c r="J445" s="1"/>
      <c r="K445" s="1"/>
      <c r="L445" s="1"/>
      <c r="M445" s="1"/>
      <c r="N445" s="1"/>
      <c r="O445" s="1"/>
      <c r="P445" s="22"/>
    </row>
    <row r="446" spans="7:16" x14ac:dyDescent="0.25">
      <c r="G446" s="23"/>
      <c r="H446" s="4"/>
      <c r="I446" s="21"/>
      <c r="J446" s="1"/>
      <c r="K446" s="1"/>
      <c r="L446" s="1"/>
      <c r="M446" s="1"/>
      <c r="N446" s="1"/>
      <c r="O446" s="1"/>
      <c r="P446" s="22"/>
    </row>
    <row r="447" spans="7:16" x14ac:dyDescent="0.25">
      <c r="G447" s="23"/>
      <c r="H447" s="4"/>
      <c r="I447" s="21"/>
      <c r="J447" s="1"/>
      <c r="K447" s="1"/>
      <c r="L447" s="1"/>
      <c r="M447" s="1"/>
      <c r="N447" s="1"/>
      <c r="O447" s="1"/>
      <c r="P447" s="22"/>
    </row>
    <row r="448" spans="7:16" x14ac:dyDescent="0.25">
      <c r="G448" s="23"/>
      <c r="H448" s="4"/>
      <c r="I448" s="21"/>
      <c r="J448" s="1"/>
      <c r="K448" s="1"/>
      <c r="L448" s="1"/>
      <c r="M448" s="1"/>
      <c r="N448" s="1"/>
      <c r="O448" s="1"/>
      <c r="P448" s="22"/>
    </row>
    <row r="449" spans="7:16" x14ac:dyDescent="0.25">
      <c r="G449" s="23"/>
      <c r="H449" s="4"/>
      <c r="I449" s="21"/>
      <c r="J449" s="1"/>
      <c r="K449" s="1"/>
      <c r="L449" s="1"/>
      <c r="M449" s="1"/>
      <c r="N449" s="1"/>
      <c r="O449" s="1"/>
      <c r="P449" s="22"/>
    </row>
    <row r="450" spans="7:16" x14ac:dyDescent="0.25">
      <c r="G450" s="23"/>
      <c r="H450" s="4"/>
      <c r="I450" s="21"/>
      <c r="J450" s="1"/>
      <c r="K450" s="1"/>
      <c r="L450" s="1"/>
      <c r="M450" s="1"/>
      <c r="N450" s="1"/>
      <c r="O450" s="1"/>
      <c r="P450" s="22"/>
    </row>
    <row r="451" spans="7:16" x14ac:dyDescent="0.25">
      <c r="G451" s="23"/>
      <c r="H451" s="4"/>
      <c r="I451" s="21"/>
      <c r="J451" s="1"/>
      <c r="K451" s="1"/>
      <c r="L451" s="1"/>
      <c r="M451" s="1"/>
      <c r="N451" s="1"/>
      <c r="O451" s="1"/>
      <c r="P451" s="22"/>
    </row>
    <row r="452" spans="7:16" x14ac:dyDescent="0.25">
      <c r="G452" s="23"/>
      <c r="H452" s="4"/>
      <c r="I452" s="21"/>
      <c r="J452" s="1"/>
      <c r="K452" s="1"/>
      <c r="L452" s="1"/>
      <c r="M452" s="1"/>
      <c r="N452" s="1"/>
      <c r="O452" s="1"/>
      <c r="P452" s="22"/>
    </row>
    <row r="453" spans="7:16" x14ac:dyDescent="0.25">
      <c r="G453" s="23"/>
      <c r="H453" s="4"/>
      <c r="I453" s="21"/>
      <c r="J453" s="1"/>
      <c r="K453" s="1"/>
      <c r="L453" s="1"/>
      <c r="M453" s="1"/>
      <c r="N453" s="1"/>
      <c r="O453" s="1"/>
      <c r="P453" s="22"/>
    </row>
    <row r="454" spans="7:16" x14ac:dyDescent="0.25">
      <c r="G454" s="23"/>
      <c r="H454" s="4"/>
      <c r="I454" s="21"/>
      <c r="J454" s="1"/>
      <c r="K454" s="1"/>
      <c r="L454" s="1"/>
      <c r="M454" s="1"/>
      <c r="N454" s="1"/>
      <c r="O454" s="1"/>
      <c r="P454" s="22"/>
    </row>
    <row r="455" spans="7:16" x14ac:dyDescent="0.25">
      <c r="G455" s="23"/>
      <c r="H455" s="4"/>
      <c r="I455" s="21"/>
      <c r="J455" s="1"/>
      <c r="K455" s="1"/>
      <c r="L455" s="1"/>
      <c r="M455" s="1"/>
      <c r="N455" s="1"/>
      <c r="O455" s="1"/>
      <c r="P455" s="22"/>
    </row>
    <row r="456" spans="7:16" x14ac:dyDescent="0.25">
      <c r="G456" s="23"/>
      <c r="H456" s="4"/>
      <c r="I456" s="21"/>
      <c r="J456" s="1"/>
      <c r="K456" s="1"/>
      <c r="L456" s="1"/>
      <c r="M456" s="1"/>
      <c r="N456" s="1"/>
      <c r="O456" s="1"/>
      <c r="P456" s="22"/>
    </row>
    <row r="457" spans="7:16" x14ac:dyDescent="0.25">
      <c r="G457" s="23"/>
      <c r="H457" s="4"/>
      <c r="I457" s="21"/>
      <c r="J457" s="1"/>
      <c r="K457" s="1"/>
      <c r="L457" s="1"/>
      <c r="M457" s="1"/>
      <c r="N457" s="1"/>
      <c r="O457" s="1"/>
      <c r="P457" s="22"/>
    </row>
    <row r="458" spans="7:16" x14ac:dyDescent="0.25">
      <c r="G458" s="23"/>
      <c r="H458" s="4"/>
      <c r="I458" s="21"/>
      <c r="J458" s="1"/>
      <c r="K458" s="1"/>
      <c r="L458" s="1"/>
      <c r="M458" s="1"/>
      <c r="N458" s="1"/>
      <c r="O458" s="1"/>
      <c r="P458" s="22"/>
    </row>
    <row r="459" spans="7:16" x14ac:dyDescent="0.25">
      <c r="G459" s="23"/>
      <c r="H459" s="4"/>
      <c r="I459" s="21"/>
      <c r="J459" s="1"/>
      <c r="K459" s="1"/>
      <c r="L459" s="1"/>
      <c r="M459" s="1"/>
      <c r="N459" s="1"/>
      <c r="O459" s="1"/>
      <c r="P459" s="22"/>
    </row>
    <row r="460" spans="7:16" x14ac:dyDescent="0.25">
      <c r="G460" s="23"/>
      <c r="H460" s="4"/>
      <c r="I460" s="21"/>
      <c r="J460" s="1"/>
      <c r="K460" s="1"/>
      <c r="L460" s="1"/>
      <c r="M460" s="1"/>
      <c r="N460" s="1"/>
      <c r="O460" s="1"/>
      <c r="P460" s="22"/>
    </row>
    <row r="461" spans="7:16" x14ac:dyDescent="0.25">
      <c r="G461" s="23"/>
      <c r="H461" s="4"/>
      <c r="I461" s="21"/>
      <c r="J461" s="1"/>
      <c r="K461" s="1"/>
      <c r="L461" s="1"/>
      <c r="M461" s="1"/>
      <c r="N461" s="1"/>
      <c r="O461" s="1"/>
      <c r="P461" s="22"/>
    </row>
    <row r="462" spans="7:16" x14ac:dyDescent="0.25">
      <c r="G462" s="23"/>
      <c r="H462" s="4"/>
      <c r="I462" s="21"/>
      <c r="J462" s="1"/>
      <c r="K462" s="1"/>
      <c r="L462" s="1"/>
      <c r="M462" s="1"/>
      <c r="N462" s="1"/>
      <c r="O462" s="1"/>
      <c r="P462" s="22"/>
    </row>
    <row r="463" spans="7:16" x14ac:dyDescent="0.25">
      <c r="G463" s="23"/>
      <c r="H463" s="4"/>
      <c r="I463" s="21"/>
      <c r="J463" s="1"/>
      <c r="K463" s="1"/>
      <c r="L463" s="1"/>
      <c r="M463" s="1"/>
      <c r="N463" s="1"/>
      <c r="O463" s="1"/>
      <c r="P463" s="22"/>
    </row>
    <row r="464" spans="7:16" x14ac:dyDescent="0.25">
      <c r="G464" s="23"/>
      <c r="H464" s="4"/>
      <c r="I464" s="21"/>
      <c r="J464" s="1"/>
      <c r="K464" s="1"/>
      <c r="L464" s="1"/>
      <c r="M464" s="1"/>
      <c r="N464" s="1"/>
      <c r="O464" s="1"/>
      <c r="P464" s="22"/>
    </row>
    <row r="465" spans="7:16" x14ac:dyDescent="0.25">
      <c r="G465" s="23"/>
      <c r="H465" s="4"/>
      <c r="I465" s="21"/>
      <c r="J465" s="1"/>
      <c r="K465" s="1"/>
      <c r="L465" s="1"/>
      <c r="M465" s="1"/>
      <c r="N465" s="1"/>
      <c r="O465" s="1"/>
      <c r="P465" s="22"/>
    </row>
    <row r="466" spans="7:16" x14ac:dyDescent="0.25">
      <c r="G466" s="23"/>
      <c r="H466" s="4"/>
      <c r="I466" s="21"/>
      <c r="J466" s="1"/>
      <c r="K466" s="1"/>
      <c r="L466" s="1"/>
      <c r="M466" s="1"/>
      <c r="N466" s="1"/>
      <c r="O466" s="1"/>
      <c r="P466" s="22"/>
    </row>
    <row r="467" spans="7:16" x14ac:dyDescent="0.25">
      <c r="G467" s="23"/>
      <c r="H467" s="4"/>
      <c r="I467" s="21"/>
      <c r="J467" s="1"/>
      <c r="K467" s="1"/>
      <c r="L467" s="1"/>
      <c r="M467" s="1"/>
      <c r="N467" s="1"/>
      <c r="O467" s="1"/>
      <c r="P467" s="22"/>
    </row>
    <row r="468" spans="7:16" x14ac:dyDescent="0.25">
      <c r="G468" s="23"/>
      <c r="H468" s="4"/>
      <c r="I468" s="21"/>
      <c r="J468" s="1"/>
      <c r="K468" s="1"/>
      <c r="L468" s="1"/>
      <c r="M468" s="1"/>
      <c r="N468" s="1"/>
      <c r="O468" s="1"/>
      <c r="P468" s="22"/>
    </row>
    <row r="469" spans="7:16" x14ac:dyDescent="0.25">
      <c r="G469" s="23"/>
      <c r="H469" s="4"/>
      <c r="I469" s="21"/>
      <c r="J469" s="1"/>
      <c r="K469" s="1"/>
      <c r="L469" s="1"/>
      <c r="M469" s="1"/>
      <c r="N469" s="1"/>
      <c r="O469" s="1"/>
      <c r="P469" s="22"/>
    </row>
    <row r="470" spans="7:16" x14ac:dyDescent="0.25">
      <c r="G470" s="23"/>
      <c r="H470" s="4"/>
      <c r="I470" s="21"/>
      <c r="J470" s="1"/>
      <c r="K470" s="1"/>
      <c r="L470" s="1"/>
      <c r="M470" s="1"/>
      <c r="N470" s="1"/>
      <c r="O470" s="1"/>
      <c r="P470" s="22"/>
    </row>
    <row r="471" spans="7:16" x14ac:dyDescent="0.25">
      <c r="G471" s="23"/>
      <c r="H471" s="4"/>
      <c r="I471" s="21"/>
      <c r="J471" s="1"/>
      <c r="K471" s="1"/>
      <c r="L471" s="1"/>
      <c r="M471" s="1"/>
      <c r="N471" s="1"/>
      <c r="O471" s="1"/>
      <c r="P471" s="22"/>
    </row>
    <row r="472" spans="7:16" x14ac:dyDescent="0.25">
      <c r="G472" s="23"/>
      <c r="H472" s="4"/>
      <c r="I472" s="21"/>
      <c r="J472" s="1"/>
      <c r="K472" s="1"/>
      <c r="L472" s="1"/>
      <c r="M472" s="1"/>
      <c r="N472" s="1"/>
      <c r="O472" s="1"/>
      <c r="P472" s="22"/>
    </row>
    <row r="473" spans="7:16" x14ac:dyDescent="0.25">
      <c r="G473" s="23"/>
      <c r="H473" s="4"/>
      <c r="I473" s="21"/>
      <c r="J473" s="1"/>
      <c r="K473" s="1"/>
      <c r="L473" s="1"/>
      <c r="M473" s="1"/>
      <c r="N473" s="1"/>
      <c r="O473" s="1"/>
      <c r="P473" s="22"/>
    </row>
    <row r="474" spans="7:16" x14ac:dyDescent="0.25">
      <c r="G474" s="23"/>
      <c r="H474" s="4"/>
      <c r="I474" s="21"/>
      <c r="J474" s="1"/>
      <c r="K474" s="1"/>
      <c r="L474" s="1"/>
      <c r="M474" s="1"/>
      <c r="N474" s="1"/>
      <c r="O474" s="1"/>
      <c r="P474" s="22"/>
    </row>
    <row r="475" spans="7:16" x14ac:dyDescent="0.25">
      <c r="G475" s="23"/>
      <c r="H475" s="4"/>
      <c r="I475" s="21"/>
      <c r="J475" s="1"/>
      <c r="K475" s="1"/>
      <c r="L475" s="1"/>
      <c r="M475" s="1"/>
      <c r="N475" s="1"/>
      <c r="O475" s="1"/>
      <c r="P475" s="22"/>
    </row>
    <row r="476" spans="7:16" x14ac:dyDescent="0.25">
      <c r="G476" s="23"/>
      <c r="H476" s="4"/>
      <c r="I476" s="21"/>
      <c r="J476" s="1"/>
      <c r="K476" s="1"/>
      <c r="L476" s="1"/>
      <c r="M476" s="1"/>
      <c r="N476" s="1"/>
      <c r="O476" s="1"/>
      <c r="P476" s="22"/>
    </row>
    <row r="477" spans="7:16" x14ac:dyDescent="0.25">
      <c r="G477" s="23"/>
      <c r="H477" s="4"/>
      <c r="I477" s="21"/>
      <c r="J477" s="1"/>
      <c r="K477" s="1"/>
      <c r="L477" s="1"/>
      <c r="M477" s="1"/>
      <c r="N477" s="1"/>
      <c r="O477" s="1"/>
      <c r="P477" s="22"/>
    </row>
    <row r="478" spans="7:16" x14ac:dyDescent="0.25">
      <c r="G478" s="23"/>
      <c r="H478" s="4"/>
      <c r="I478" s="21"/>
      <c r="J478" s="1"/>
      <c r="K478" s="1"/>
      <c r="L478" s="1"/>
      <c r="M478" s="1"/>
      <c r="N478" s="1"/>
      <c r="O478" s="1"/>
      <c r="P478" s="22"/>
    </row>
    <row r="479" spans="7:16" x14ac:dyDescent="0.25">
      <c r="G479" s="23"/>
      <c r="H479" s="4"/>
      <c r="I479" s="21"/>
      <c r="J479" s="1"/>
      <c r="K479" s="1"/>
      <c r="L479" s="1"/>
      <c r="M479" s="1"/>
      <c r="N479" s="1"/>
      <c r="O479" s="1"/>
      <c r="P479" s="22"/>
    </row>
    <row r="480" spans="7:16" x14ac:dyDescent="0.25">
      <c r="G480" s="23"/>
      <c r="H480" s="4"/>
      <c r="I480" s="21"/>
      <c r="J480" s="1"/>
      <c r="K480" s="1"/>
      <c r="L480" s="1"/>
      <c r="M480" s="1"/>
      <c r="N480" s="1"/>
      <c r="O480" s="1"/>
      <c r="P480" s="22"/>
    </row>
    <row r="481" spans="7:16" x14ac:dyDescent="0.25">
      <c r="G481" s="23"/>
      <c r="H481" s="4"/>
      <c r="I481" s="21"/>
      <c r="J481" s="1"/>
      <c r="K481" s="1"/>
      <c r="L481" s="1"/>
      <c r="M481" s="1"/>
      <c r="N481" s="1"/>
      <c r="O481" s="1"/>
      <c r="P481" s="22"/>
    </row>
    <row r="482" spans="7:16" x14ac:dyDescent="0.25">
      <c r="G482" s="23"/>
      <c r="H482" s="4"/>
      <c r="I482" s="21"/>
      <c r="J482" s="1"/>
      <c r="K482" s="1"/>
      <c r="L482" s="1"/>
      <c r="M482" s="1"/>
      <c r="N482" s="1"/>
      <c r="O482" s="1"/>
      <c r="P482" s="22"/>
    </row>
    <row r="483" spans="7:16" x14ac:dyDescent="0.25">
      <c r="G483" s="23"/>
      <c r="H483" s="4"/>
      <c r="I483" s="21"/>
      <c r="J483" s="1"/>
      <c r="K483" s="1"/>
      <c r="L483" s="1"/>
      <c r="M483" s="1"/>
      <c r="N483" s="1"/>
      <c r="O483" s="1"/>
      <c r="P483" s="22"/>
    </row>
    <row r="484" spans="7:16" x14ac:dyDescent="0.25">
      <c r="G484" s="23"/>
      <c r="H484" s="4"/>
      <c r="I484" s="21"/>
      <c r="J484" s="1"/>
      <c r="K484" s="1"/>
      <c r="L484" s="1"/>
      <c r="M484" s="1"/>
      <c r="N484" s="1"/>
      <c r="O484" s="1"/>
      <c r="P484" s="22"/>
    </row>
    <row r="485" spans="7:16" x14ac:dyDescent="0.25">
      <c r="G485" s="23"/>
      <c r="H485" s="4"/>
      <c r="I485" s="21"/>
      <c r="J485" s="1"/>
      <c r="K485" s="1"/>
      <c r="L485" s="1"/>
      <c r="M485" s="1"/>
      <c r="N485" s="1"/>
      <c r="O485" s="1"/>
      <c r="P485" s="22"/>
    </row>
    <row r="486" spans="7:16" x14ac:dyDescent="0.25">
      <c r="G486" s="23"/>
      <c r="H486" s="4"/>
      <c r="I486" s="21"/>
      <c r="J486" s="1"/>
      <c r="K486" s="1"/>
      <c r="L486" s="1"/>
      <c r="M486" s="1"/>
      <c r="N486" s="1"/>
      <c r="O486" s="1"/>
      <c r="P486" s="22"/>
    </row>
    <row r="487" spans="7:16" x14ac:dyDescent="0.25">
      <c r="G487" s="23"/>
      <c r="H487" s="4"/>
      <c r="I487" s="21"/>
      <c r="J487" s="1"/>
      <c r="K487" s="1"/>
      <c r="L487" s="1"/>
      <c r="M487" s="1"/>
      <c r="N487" s="1"/>
      <c r="O487" s="1"/>
      <c r="P487" s="22"/>
    </row>
    <row r="488" spans="7:16" x14ac:dyDescent="0.25">
      <c r="G488" s="23"/>
      <c r="H488" s="4"/>
      <c r="I488" s="21"/>
      <c r="J488" s="1"/>
      <c r="K488" s="1"/>
      <c r="L488" s="1"/>
      <c r="M488" s="1"/>
      <c r="N488" s="1"/>
      <c r="O488" s="1"/>
      <c r="P488" s="22"/>
    </row>
    <row r="489" spans="7:16" x14ac:dyDescent="0.25">
      <c r="G489" s="23"/>
      <c r="H489" s="4"/>
      <c r="I489" s="21"/>
      <c r="J489" s="1"/>
      <c r="K489" s="1"/>
      <c r="L489" s="1"/>
      <c r="M489" s="1"/>
      <c r="N489" s="1"/>
      <c r="O489" s="1"/>
      <c r="P489" s="22"/>
    </row>
    <row r="490" spans="7:16" x14ac:dyDescent="0.25">
      <c r="G490" s="23"/>
      <c r="H490" s="4"/>
      <c r="I490" s="21"/>
      <c r="J490" s="1"/>
      <c r="K490" s="1"/>
      <c r="L490" s="1"/>
      <c r="M490" s="1"/>
      <c r="N490" s="1"/>
      <c r="O490" s="1"/>
      <c r="P490" s="22"/>
    </row>
    <row r="491" spans="7:16" x14ac:dyDescent="0.25">
      <c r="G491" s="23"/>
      <c r="H491" s="4"/>
      <c r="I491" s="21"/>
      <c r="J491" s="1"/>
      <c r="K491" s="1"/>
      <c r="L491" s="1"/>
      <c r="M491" s="1"/>
      <c r="N491" s="1"/>
      <c r="O491" s="1"/>
      <c r="P491" s="22"/>
    </row>
    <row r="492" spans="7:16" x14ac:dyDescent="0.25">
      <c r="G492" s="23"/>
      <c r="H492" s="4"/>
      <c r="I492" s="21"/>
      <c r="J492" s="1"/>
      <c r="K492" s="1"/>
      <c r="L492" s="1"/>
      <c r="M492" s="1"/>
      <c r="N492" s="1"/>
      <c r="O492" s="1"/>
      <c r="P492" s="22"/>
    </row>
    <row r="493" spans="7:16" x14ac:dyDescent="0.25">
      <c r="G493" s="23"/>
      <c r="H493" s="4"/>
      <c r="I493" s="21"/>
      <c r="J493" s="1"/>
      <c r="K493" s="1"/>
      <c r="L493" s="1"/>
      <c r="M493" s="1"/>
      <c r="N493" s="1"/>
      <c r="O493" s="1"/>
      <c r="P493" s="22"/>
    </row>
    <row r="494" spans="7:16" x14ac:dyDescent="0.25">
      <c r="G494" s="23"/>
      <c r="H494" s="4"/>
      <c r="I494" s="21"/>
      <c r="J494" s="1"/>
      <c r="K494" s="1"/>
      <c r="L494" s="1"/>
      <c r="M494" s="1"/>
      <c r="N494" s="1"/>
      <c r="O494" s="1"/>
      <c r="P494" s="22"/>
    </row>
    <row r="495" spans="7:16" x14ac:dyDescent="0.25">
      <c r="G495" s="23"/>
      <c r="H495" s="4"/>
      <c r="I495" s="21"/>
      <c r="J495" s="1"/>
      <c r="K495" s="1"/>
      <c r="L495" s="1"/>
      <c r="M495" s="1"/>
      <c r="N495" s="1"/>
      <c r="O495" s="1"/>
      <c r="P495" s="22"/>
    </row>
    <row r="496" spans="7:16" x14ac:dyDescent="0.25">
      <c r="G496" s="23"/>
      <c r="H496" s="4"/>
      <c r="I496" s="21"/>
      <c r="J496" s="1"/>
      <c r="K496" s="1"/>
      <c r="L496" s="1"/>
      <c r="M496" s="1"/>
      <c r="N496" s="1"/>
      <c r="O496" s="1"/>
      <c r="P496" s="22"/>
    </row>
    <row r="497" spans="7:16" x14ac:dyDescent="0.25">
      <c r="G497" s="23"/>
      <c r="H497" s="4"/>
      <c r="I497" s="21"/>
      <c r="J497" s="1"/>
      <c r="K497" s="1"/>
      <c r="L497" s="1"/>
      <c r="M497" s="1"/>
      <c r="N497" s="1"/>
      <c r="O497" s="1"/>
      <c r="P497" s="22"/>
    </row>
    <row r="498" spans="7:16" x14ac:dyDescent="0.25">
      <c r="G498" s="23"/>
      <c r="H498" s="4"/>
      <c r="I498" s="21"/>
      <c r="J498" s="1"/>
      <c r="K498" s="1"/>
      <c r="L498" s="1"/>
      <c r="M498" s="1"/>
      <c r="N498" s="1"/>
      <c r="O498" s="1"/>
      <c r="P498" s="22"/>
    </row>
    <row r="499" spans="7:16" x14ac:dyDescent="0.25">
      <c r="G499" s="23"/>
      <c r="H499" s="4"/>
      <c r="I499" s="21"/>
      <c r="J499" s="1"/>
      <c r="K499" s="1"/>
      <c r="L499" s="1"/>
      <c r="M499" s="1"/>
      <c r="N499" s="1"/>
      <c r="O499" s="1"/>
      <c r="P499" s="22"/>
    </row>
    <row r="500" spans="7:16" x14ac:dyDescent="0.25">
      <c r="G500" s="23"/>
      <c r="H500" s="4"/>
      <c r="I500" s="21"/>
      <c r="J500" s="1"/>
      <c r="K500" s="1"/>
      <c r="L500" s="1"/>
      <c r="M500" s="1"/>
      <c r="N500" s="1"/>
      <c r="O500" s="1"/>
      <c r="P500" s="22"/>
    </row>
    <row r="501" spans="7:16" x14ac:dyDescent="0.25">
      <c r="G501" s="23"/>
      <c r="H501" s="4"/>
      <c r="I501" s="21"/>
      <c r="J501" s="1"/>
      <c r="K501" s="1"/>
      <c r="L501" s="1"/>
      <c r="M501" s="1"/>
      <c r="N501" s="1"/>
      <c r="O501" s="1"/>
      <c r="P501" s="22"/>
    </row>
    <row r="502" spans="7:16" x14ac:dyDescent="0.25">
      <c r="G502" s="23"/>
      <c r="H502" s="4"/>
      <c r="I502" s="21"/>
      <c r="J502" s="1"/>
      <c r="K502" s="1"/>
      <c r="L502" s="1"/>
      <c r="M502" s="1"/>
      <c r="N502" s="1"/>
      <c r="O502" s="1"/>
      <c r="P502" s="22"/>
    </row>
    <row r="503" spans="7:16" x14ac:dyDescent="0.25">
      <c r="G503" s="23"/>
      <c r="H503" s="4"/>
      <c r="I503" s="21"/>
      <c r="J503" s="1"/>
      <c r="K503" s="1"/>
      <c r="L503" s="1"/>
      <c r="M503" s="1"/>
      <c r="N503" s="1"/>
      <c r="O503" s="1"/>
      <c r="P503" s="22"/>
    </row>
    <row r="504" spans="7:16" x14ac:dyDescent="0.25">
      <c r="G504" s="23"/>
      <c r="H504" s="4"/>
      <c r="I504" s="21"/>
      <c r="J504" s="1"/>
      <c r="K504" s="1"/>
      <c r="L504" s="1"/>
      <c r="M504" s="1"/>
      <c r="N504" s="1"/>
      <c r="O504" s="1"/>
      <c r="P504" s="22"/>
    </row>
    <row r="505" spans="7:16" x14ac:dyDescent="0.25">
      <c r="G505" s="23"/>
      <c r="H505" s="4"/>
      <c r="I505" s="21"/>
      <c r="J505" s="1"/>
      <c r="K505" s="1"/>
      <c r="L505" s="1"/>
      <c r="M505" s="1"/>
      <c r="N505" s="1"/>
      <c r="O505" s="1"/>
      <c r="P505" s="22"/>
    </row>
    <row r="506" spans="7:16" x14ac:dyDescent="0.25">
      <c r="G506" s="23"/>
      <c r="H506" s="4"/>
      <c r="I506" s="21"/>
      <c r="J506" s="1"/>
      <c r="K506" s="1"/>
      <c r="L506" s="1"/>
      <c r="M506" s="1"/>
      <c r="N506" s="1"/>
      <c r="O506" s="1"/>
      <c r="P506" s="22"/>
    </row>
    <row r="507" spans="7:16" x14ac:dyDescent="0.25">
      <c r="G507" s="23"/>
      <c r="H507" s="4"/>
      <c r="I507" s="21"/>
      <c r="J507" s="1"/>
      <c r="K507" s="1"/>
      <c r="L507" s="1"/>
      <c r="M507" s="1"/>
      <c r="N507" s="1"/>
      <c r="O507" s="1"/>
      <c r="P507" s="22"/>
    </row>
    <row r="508" spans="7:16" x14ac:dyDescent="0.25">
      <c r="G508" s="23"/>
      <c r="H508" s="4"/>
      <c r="I508" s="21"/>
      <c r="J508" s="1"/>
      <c r="K508" s="1"/>
      <c r="L508" s="1"/>
      <c r="M508" s="1"/>
      <c r="N508" s="1"/>
      <c r="O508" s="1"/>
      <c r="P508" s="22"/>
    </row>
    <row r="509" spans="7:16" x14ac:dyDescent="0.25">
      <c r="G509" s="23"/>
      <c r="H509" s="4"/>
      <c r="I509" s="21"/>
      <c r="J509" s="1"/>
      <c r="K509" s="1"/>
      <c r="L509" s="1"/>
      <c r="M509" s="1"/>
      <c r="N509" s="1"/>
      <c r="O509" s="1"/>
      <c r="P509" s="22"/>
    </row>
    <row r="510" spans="7:16" x14ac:dyDescent="0.25">
      <c r="G510" s="23"/>
      <c r="H510" s="4"/>
      <c r="I510" s="21"/>
      <c r="J510" s="1"/>
      <c r="K510" s="1"/>
      <c r="L510" s="1"/>
      <c r="M510" s="1"/>
      <c r="N510" s="1"/>
      <c r="O510" s="1"/>
      <c r="P510" s="22"/>
    </row>
    <row r="511" spans="7:16" x14ac:dyDescent="0.25">
      <c r="G511" s="23"/>
      <c r="H511" s="4"/>
      <c r="I511" s="21"/>
      <c r="J511" s="1"/>
      <c r="K511" s="1"/>
      <c r="L511" s="1"/>
      <c r="M511" s="1"/>
      <c r="N511" s="1"/>
      <c r="O511" s="1"/>
      <c r="P511" s="22"/>
    </row>
    <row r="512" spans="7:16" x14ac:dyDescent="0.25">
      <c r="G512" s="23"/>
      <c r="H512" s="4"/>
      <c r="I512" s="21"/>
      <c r="J512" s="1"/>
      <c r="K512" s="1"/>
      <c r="L512" s="1"/>
      <c r="M512" s="1"/>
      <c r="N512" s="1"/>
      <c r="O512" s="1"/>
      <c r="P512" s="22"/>
    </row>
    <row r="513" spans="7:16" x14ac:dyDescent="0.25">
      <c r="G513" s="23"/>
      <c r="H513" s="4"/>
      <c r="I513" s="21"/>
      <c r="J513" s="1"/>
      <c r="K513" s="1"/>
      <c r="L513" s="1"/>
      <c r="M513" s="1"/>
      <c r="N513" s="1"/>
      <c r="O513" s="1"/>
      <c r="P513" s="22"/>
    </row>
    <row r="514" spans="7:16" x14ac:dyDescent="0.25">
      <c r="G514" s="23"/>
      <c r="H514" s="4"/>
      <c r="I514" s="21"/>
      <c r="J514" s="1"/>
      <c r="K514" s="1"/>
      <c r="L514" s="1"/>
      <c r="M514" s="1"/>
      <c r="N514" s="1"/>
      <c r="O514" s="1"/>
      <c r="P514" s="22"/>
    </row>
    <row r="515" spans="7:16" x14ac:dyDescent="0.25">
      <c r="G515" s="23"/>
      <c r="H515" s="4"/>
      <c r="I515" s="21"/>
      <c r="J515" s="1"/>
      <c r="K515" s="1"/>
      <c r="L515" s="1"/>
      <c r="M515" s="1"/>
      <c r="N515" s="1"/>
      <c r="O515" s="1"/>
      <c r="P515" s="22"/>
    </row>
    <row r="516" spans="7:16" x14ac:dyDescent="0.25">
      <c r="G516" s="23"/>
      <c r="H516" s="4"/>
      <c r="I516" s="21"/>
      <c r="J516" s="1"/>
      <c r="K516" s="1"/>
      <c r="L516" s="1"/>
      <c r="M516" s="1"/>
      <c r="N516" s="1"/>
      <c r="O516" s="1"/>
      <c r="P516" s="22"/>
    </row>
    <row r="517" spans="7:16" x14ac:dyDescent="0.25">
      <c r="G517" s="23"/>
      <c r="H517" s="4"/>
      <c r="I517" s="21"/>
      <c r="J517" s="1"/>
      <c r="K517" s="1"/>
      <c r="L517" s="1"/>
      <c r="M517" s="1"/>
      <c r="N517" s="1"/>
      <c r="O517" s="1"/>
      <c r="P517" s="22"/>
    </row>
    <row r="518" spans="7:16" x14ac:dyDescent="0.25">
      <c r="G518" s="23"/>
      <c r="H518" s="4"/>
      <c r="I518" s="21"/>
      <c r="J518" s="1"/>
      <c r="K518" s="1"/>
      <c r="L518" s="1"/>
      <c r="M518" s="1"/>
      <c r="N518" s="1"/>
      <c r="O518" s="1"/>
      <c r="P518" s="22"/>
    </row>
    <row r="519" spans="7:16" x14ac:dyDescent="0.25">
      <c r="G519" s="23"/>
      <c r="H519" s="4"/>
      <c r="I519" s="21"/>
      <c r="J519" s="1"/>
      <c r="K519" s="1"/>
      <c r="L519" s="1"/>
      <c r="M519" s="1"/>
      <c r="N519" s="1"/>
      <c r="O519" s="1"/>
      <c r="P519" s="22"/>
    </row>
    <row r="520" spans="7:16" x14ac:dyDescent="0.25">
      <c r="G520" s="23"/>
      <c r="H520" s="4"/>
      <c r="I520" s="21"/>
      <c r="J520" s="1"/>
      <c r="K520" s="1"/>
      <c r="L520" s="1"/>
      <c r="M520" s="1"/>
      <c r="N520" s="1"/>
      <c r="O520" s="1"/>
      <c r="P520" s="22"/>
    </row>
    <row r="521" spans="7:16" x14ac:dyDescent="0.25">
      <c r="G521" s="23"/>
      <c r="H521" s="4"/>
      <c r="I521" s="21"/>
      <c r="J521" s="1"/>
      <c r="K521" s="1"/>
      <c r="L521" s="1"/>
      <c r="M521" s="1"/>
      <c r="N521" s="1"/>
      <c r="O521" s="1"/>
      <c r="P521" s="22"/>
    </row>
    <row r="522" spans="7:16" x14ac:dyDescent="0.25">
      <c r="G522" s="23"/>
      <c r="H522" s="4"/>
      <c r="I522" s="21"/>
      <c r="J522" s="1"/>
      <c r="K522" s="1"/>
      <c r="L522" s="1"/>
      <c r="M522" s="1"/>
      <c r="N522" s="1"/>
      <c r="O522" s="1"/>
      <c r="P522" s="22"/>
    </row>
    <row r="523" spans="7:16" x14ac:dyDescent="0.25">
      <c r="G523" s="23"/>
      <c r="H523" s="4"/>
      <c r="I523" s="21"/>
      <c r="J523" s="1"/>
      <c r="K523" s="1"/>
      <c r="L523" s="1"/>
      <c r="M523" s="1"/>
      <c r="N523" s="1"/>
      <c r="O523" s="1"/>
      <c r="P523" s="22"/>
    </row>
    <row r="524" spans="7:16" x14ac:dyDescent="0.25">
      <c r="G524" s="23"/>
      <c r="H524" s="4"/>
      <c r="I524" s="21"/>
      <c r="J524" s="1"/>
      <c r="K524" s="1"/>
      <c r="L524" s="1"/>
      <c r="M524" s="1"/>
      <c r="N524" s="1"/>
      <c r="O524" s="1"/>
      <c r="P524" s="22"/>
    </row>
    <row r="525" spans="7:16" x14ac:dyDescent="0.25">
      <c r="G525" s="23"/>
      <c r="H525" s="4"/>
      <c r="I525" s="21"/>
      <c r="J525" s="1"/>
      <c r="K525" s="1"/>
      <c r="L525" s="1"/>
      <c r="M525" s="1"/>
      <c r="N525" s="1"/>
      <c r="O525" s="1"/>
      <c r="P525" s="22"/>
    </row>
    <row r="526" spans="7:16" x14ac:dyDescent="0.25">
      <c r="G526" s="23"/>
      <c r="H526" s="4"/>
      <c r="I526" s="21"/>
      <c r="J526" s="1"/>
      <c r="K526" s="1"/>
      <c r="L526" s="1"/>
      <c r="M526" s="1"/>
      <c r="N526" s="1"/>
      <c r="O526" s="1"/>
      <c r="P526" s="22"/>
    </row>
    <row r="527" spans="7:16" x14ac:dyDescent="0.25">
      <c r="G527" s="23"/>
      <c r="H527" s="4"/>
      <c r="I527" s="21"/>
      <c r="J527" s="1"/>
      <c r="K527" s="1"/>
      <c r="L527" s="1"/>
      <c r="M527" s="1"/>
      <c r="N527" s="1"/>
      <c r="O527" s="1"/>
      <c r="P527" s="22"/>
    </row>
    <row r="528" spans="7:16" x14ac:dyDescent="0.25">
      <c r="G528" s="23"/>
      <c r="H528" s="4"/>
      <c r="I528" s="21"/>
      <c r="J528" s="1"/>
      <c r="K528" s="1"/>
      <c r="L528" s="1"/>
      <c r="M528" s="1"/>
      <c r="N528" s="1"/>
      <c r="O528" s="1"/>
      <c r="P528" s="22"/>
    </row>
    <row r="529" spans="7:16" x14ac:dyDescent="0.25">
      <c r="G529" s="23"/>
      <c r="H529" s="4"/>
      <c r="I529" s="21"/>
      <c r="J529" s="1"/>
      <c r="K529" s="1"/>
      <c r="L529" s="1"/>
      <c r="M529" s="1"/>
      <c r="N529" s="1"/>
      <c r="O529" s="1"/>
      <c r="P529" s="22"/>
    </row>
    <row r="530" spans="7:16" x14ac:dyDescent="0.25">
      <c r="G530" s="23"/>
      <c r="H530" s="4"/>
      <c r="I530" s="21"/>
      <c r="J530" s="1"/>
      <c r="K530" s="1"/>
      <c r="L530" s="1"/>
      <c r="M530" s="1"/>
      <c r="N530" s="1"/>
      <c r="O530" s="1"/>
      <c r="P530" s="22"/>
    </row>
    <row r="531" spans="7:16" x14ac:dyDescent="0.25">
      <c r="G531" s="23"/>
      <c r="H531" s="4"/>
      <c r="I531" s="21"/>
      <c r="J531" s="1"/>
      <c r="K531" s="1"/>
      <c r="L531" s="1"/>
      <c r="M531" s="1"/>
      <c r="N531" s="1"/>
      <c r="O531" s="1"/>
      <c r="P531" s="22"/>
    </row>
    <row r="532" spans="7:16" x14ac:dyDescent="0.25">
      <c r="G532" s="23"/>
      <c r="H532" s="4"/>
      <c r="I532" s="21"/>
      <c r="J532" s="1"/>
      <c r="K532" s="1"/>
      <c r="L532" s="1"/>
      <c r="M532" s="1"/>
      <c r="N532" s="1"/>
      <c r="O532" s="1"/>
      <c r="P532" s="22"/>
    </row>
    <row r="533" spans="7:16" x14ac:dyDescent="0.25">
      <c r="G533" s="23"/>
      <c r="H533" s="4"/>
      <c r="I533" s="21"/>
      <c r="J533" s="1"/>
      <c r="K533" s="1"/>
      <c r="L533" s="1"/>
      <c r="M533" s="1"/>
      <c r="N533" s="1"/>
      <c r="O533" s="1"/>
      <c r="P533" s="22"/>
    </row>
    <row r="534" spans="7:16" x14ac:dyDescent="0.25">
      <c r="G534" s="23"/>
      <c r="H534" s="4"/>
      <c r="I534" s="21"/>
      <c r="J534" s="1"/>
      <c r="K534" s="1"/>
      <c r="L534" s="1"/>
      <c r="M534" s="1"/>
      <c r="N534" s="1"/>
      <c r="O534" s="1"/>
      <c r="P534" s="22"/>
    </row>
    <row r="535" spans="7:16" x14ac:dyDescent="0.25">
      <c r="G535" s="23"/>
      <c r="H535" s="4"/>
      <c r="I535" s="21"/>
      <c r="J535" s="1"/>
      <c r="K535" s="1"/>
      <c r="L535" s="1"/>
      <c r="M535" s="1"/>
      <c r="N535" s="1"/>
      <c r="O535" s="1"/>
      <c r="P535" s="22"/>
    </row>
    <row r="536" spans="7:16" x14ac:dyDescent="0.25">
      <c r="G536" s="23"/>
      <c r="H536" s="4"/>
      <c r="I536" s="21"/>
      <c r="J536" s="1"/>
      <c r="K536" s="1"/>
      <c r="L536" s="1"/>
      <c r="M536" s="1"/>
      <c r="N536" s="1"/>
      <c r="O536" s="1"/>
      <c r="P536" s="22"/>
    </row>
    <row r="537" spans="7:16" x14ac:dyDescent="0.25">
      <c r="G537" s="23"/>
      <c r="H537" s="4"/>
      <c r="I537" s="21"/>
      <c r="J537" s="1"/>
      <c r="K537" s="1"/>
      <c r="L537" s="1"/>
      <c r="M537" s="1"/>
      <c r="N537" s="1"/>
      <c r="O537" s="1"/>
      <c r="P537" s="22"/>
    </row>
    <row r="538" spans="7:16" x14ac:dyDescent="0.25">
      <c r="G538" s="23"/>
      <c r="H538" s="4"/>
      <c r="I538" s="21"/>
      <c r="J538" s="1"/>
      <c r="K538" s="1"/>
      <c r="L538" s="1"/>
      <c r="M538" s="1"/>
      <c r="N538" s="1"/>
      <c r="O538" s="1"/>
      <c r="P538" s="22"/>
    </row>
    <row r="539" spans="7:16" x14ac:dyDescent="0.25">
      <c r="G539" s="23"/>
      <c r="H539" s="4"/>
      <c r="I539" s="21"/>
      <c r="J539" s="1"/>
      <c r="K539" s="1"/>
      <c r="L539" s="1"/>
      <c r="M539" s="1"/>
      <c r="N539" s="1"/>
      <c r="O539" s="1"/>
      <c r="P539" s="22"/>
    </row>
    <row r="540" spans="7:16" x14ac:dyDescent="0.25">
      <c r="G540" s="23"/>
      <c r="H540" s="4"/>
      <c r="I540" s="21"/>
      <c r="J540" s="1"/>
      <c r="K540" s="1"/>
      <c r="L540" s="1"/>
      <c r="M540" s="1"/>
      <c r="N540" s="1"/>
      <c r="O540" s="1"/>
      <c r="P540" s="22"/>
    </row>
    <row r="541" spans="7:16" x14ac:dyDescent="0.25">
      <c r="G541" s="23"/>
      <c r="H541" s="4"/>
      <c r="I541" s="21"/>
      <c r="J541" s="1"/>
      <c r="K541" s="1"/>
      <c r="L541" s="1"/>
      <c r="M541" s="1"/>
      <c r="N541" s="1"/>
      <c r="O541" s="1"/>
      <c r="P541" s="22"/>
    </row>
    <row r="542" spans="7:16" x14ac:dyDescent="0.25">
      <c r="G542" s="23"/>
      <c r="H542" s="4"/>
      <c r="I542" s="21"/>
      <c r="J542" s="1"/>
      <c r="K542" s="1"/>
      <c r="L542" s="1"/>
      <c r="M542" s="1"/>
      <c r="N542" s="1"/>
      <c r="O542" s="1"/>
      <c r="P542" s="22"/>
    </row>
    <row r="543" spans="7:16" x14ac:dyDescent="0.25">
      <c r="G543" s="23"/>
      <c r="H543" s="4"/>
      <c r="I543" s="21"/>
      <c r="J543" s="1"/>
      <c r="K543" s="1"/>
      <c r="L543" s="1"/>
      <c r="M543" s="1"/>
      <c r="N543" s="1"/>
      <c r="O543" s="1"/>
      <c r="P543" s="22"/>
    </row>
    <row r="544" spans="7:16" x14ac:dyDescent="0.25">
      <c r="G544" s="23"/>
      <c r="H544" s="4"/>
      <c r="I544" s="21"/>
      <c r="J544" s="1"/>
      <c r="K544" s="1"/>
      <c r="L544" s="1"/>
      <c r="M544" s="1"/>
      <c r="N544" s="1"/>
      <c r="O544" s="1"/>
      <c r="P544" s="22"/>
    </row>
    <row r="545" spans="7:16" x14ac:dyDescent="0.25">
      <c r="G545" s="23"/>
      <c r="H545" s="4"/>
      <c r="I545" s="21"/>
      <c r="J545" s="1"/>
      <c r="K545" s="1"/>
      <c r="L545" s="1"/>
      <c r="M545" s="1"/>
      <c r="N545" s="1"/>
      <c r="O545" s="1"/>
      <c r="P545" s="22"/>
    </row>
    <row r="546" spans="7:16" x14ac:dyDescent="0.25">
      <c r="G546" s="23"/>
      <c r="H546" s="4"/>
      <c r="I546" s="21"/>
      <c r="J546" s="1"/>
      <c r="K546" s="1"/>
      <c r="L546" s="1"/>
      <c r="M546" s="1"/>
      <c r="N546" s="1"/>
      <c r="O546" s="1"/>
      <c r="P546" s="22"/>
    </row>
    <row r="547" spans="7:16" x14ac:dyDescent="0.25">
      <c r="G547" s="23"/>
      <c r="H547" s="4"/>
      <c r="I547" s="21"/>
      <c r="J547" s="1"/>
      <c r="K547" s="1"/>
      <c r="L547" s="1"/>
      <c r="M547" s="1"/>
      <c r="N547" s="1"/>
      <c r="O547" s="1"/>
      <c r="P547" s="22"/>
    </row>
    <row r="548" spans="7:16" x14ac:dyDescent="0.25">
      <c r="G548" s="23"/>
      <c r="H548" s="4"/>
      <c r="I548" s="21"/>
      <c r="J548" s="1"/>
      <c r="K548" s="1"/>
      <c r="L548" s="1"/>
      <c r="M548" s="1"/>
      <c r="N548" s="1"/>
      <c r="O548" s="1"/>
      <c r="P548" s="22"/>
    </row>
    <row r="549" spans="7:16" x14ac:dyDescent="0.25">
      <c r="G549" s="23"/>
      <c r="H549" s="4"/>
      <c r="I549" s="21"/>
      <c r="J549" s="1"/>
      <c r="K549" s="1"/>
      <c r="L549" s="1"/>
      <c r="M549" s="1"/>
      <c r="N549" s="1"/>
      <c r="O549" s="1"/>
      <c r="P549" s="22"/>
    </row>
    <row r="550" spans="7:16" x14ac:dyDescent="0.25">
      <c r="G550" s="23"/>
      <c r="H550" s="4"/>
      <c r="I550" s="21"/>
      <c r="J550" s="1"/>
      <c r="K550" s="1"/>
      <c r="L550" s="1"/>
      <c r="M550" s="1"/>
      <c r="N550" s="1"/>
      <c r="O550" s="1"/>
      <c r="P550" s="22"/>
    </row>
    <row r="551" spans="7:16" x14ac:dyDescent="0.25">
      <c r="G551" s="23"/>
      <c r="H551" s="4"/>
      <c r="I551" s="21"/>
      <c r="J551" s="1"/>
      <c r="K551" s="1"/>
      <c r="L551" s="1"/>
      <c r="M551" s="1"/>
      <c r="N551" s="1"/>
      <c r="O551" s="1"/>
      <c r="P551" s="22"/>
    </row>
    <row r="552" spans="7:16" x14ac:dyDescent="0.25">
      <c r="G552" s="23"/>
      <c r="H552" s="4"/>
      <c r="I552" s="21"/>
      <c r="J552" s="1"/>
      <c r="K552" s="1"/>
      <c r="L552" s="1"/>
      <c r="M552" s="1"/>
      <c r="N552" s="1"/>
      <c r="O552" s="1"/>
      <c r="P552" s="22"/>
    </row>
    <row r="553" spans="7:16" x14ac:dyDescent="0.25">
      <c r="G553" s="23"/>
      <c r="H553" s="4"/>
      <c r="I553" s="21"/>
      <c r="J553" s="1"/>
      <c r="K553" s="1"/>
      <c r="L553" s="1"/>
      <c r="M553" s="1"/>
      <c r="N553" s="1"/>
      <c r="O553" s="1"/>
      <c r="P553" s="22"/>
    </row>
    <row r="554" spans="7:16" x14ac:dyDescent="0.25">
      <c r="G554" s="23"/>
      <c r="H554" s="4"/>
      <c r="I554" s="21"/>
      <c r="J554" s="1"/>
      <c r="K554" s="1"/>
      <c r="L554" s="1"/>
      <c r="M554" s="1"/>
      <c r="N554" s="1"/>
      <c r="O554" s="1"/>
      <c r="P554" s="22"/>
    </row>
    <row r="555" spans="7:16" x14ac:dyDescent="0.25">
      <c r="G555" s="23"/>
      <c r="H555" s="4"/>
      <c r="I555" s="21"/>
      <c r="J555" s="1"/>
      <c r="K555" s="1"/>
      <c r="L555" s="1"/>
      <c r="M555" s="1"/>
      <c r="N555" s="1"/>
      <c r="O555" s="1"/>
      <c r="P555" s="22"/>
    </row>
    <row r="556" spans="7:16" x14ac:dyDescent="0.25">
      <c r="G556" s="23"/>
      <c r="H556" s="4"/>
      <c r="I556" s="21"/>
      <c r="J556" s="1"/>
      <c r="K556" s="1"/>
      <c r="L556" s="1"/>
      <c r="M556" s="1"/>
      <c r="N556" s="1"/>
      <c r="O556" s="1"/>
      <c r="P556" s="22"/>
    </row>
    <row r="557" spans="7:16" x14ac:dyDescent="0.25">
      <c r="G557" s="23"/>
      <c r="H557" s="4"/>
      <c r="I557" s="21"/>
      <c r="J557" s="1"/>
      <c r="K557" s="1"/>
      <c r="L557" s="1"/>
      <c r="M557" s="1"/>
      <c r="N557" s="1"/>
      <c r="O557" s="1"/>
      <c r="P557" s="22"/>
    </row>
    <row r="558" spans="7:16" x14ac:dyDescent="0.25">
      <c r="G558" s="23"/>
      <c r="H558" s="4"/>
      <c r="I558" s="21"/>
      <c r="J558" s="1"/>
      <c r="K558" s="1"/>
      <c r="L558" s="1"/>
      <c r="M558" s="1"/>
      <c r="N558" s="1"/>
      <c r="O558" s="1"/>
      <c r="P558" s="22"/>
    </row>
    <row r="559" spans="7:16" x14ac:dyDescent="0.25">
      <c r="G559" s="23"/>
      <c r="H559" s="4"/>
      <c r="I559" s="21"/>
      <c r="J559" s="1"/>
      <c r="K559" s="1"/>
      <c r="L559" s="1"/>
      <c r="M559" s="1"/>
      <c r="N559" s="1"/>
      <c r="O559" s="1"/>
      <c r="P559" s="22"/>
    </row>
    <row r="560" spans="7:16" x14ac:dyDescent="0.25">
      <c r="G560" s="23"/>
      <c r="H560" s="4"/>
      <c r="I560" s="21"/>
      <c r="J560" s="1"/>
      <c r="K560" s="1"/>
      <c r="L560" s="1"/>
      <c r="M560" s="1"/>
      <c r="N560" s="1"/>
      <c r="O560" s="1"/>
      <c r="P560" s="22"/>
    </row>
    <row r="561" spans="7:16" x14ac:dyDescent="0.25">
      <c r="G561" s="23"/>
      <c r="H561" s="4"/>
      <c r="I561" s="21"/>
      <c r="J561" s="1"/>
      <c r="K561" s="1"/>
      <c r="L561" s="1"/>
      <c r="M561" s="1"/>
      <c r="N561" s="1"/>
      <c r="O561" s="1"/>
      <c r="P561" s="22"/>
    </row>
    <row r="562" spans="7:16" x14ac:dyDescent="0.25">
      <c r="G562" s="23"/>
      <c r="H562" s="4"/>
      <c r="I562" s="21"/>
      <c r="J562" s="1"/>
      <c r="K562" s="1"/>
      <c r="L562" s="1"/>
      <c r="M562" s="1"/>
      <c r="N562" s="1"/>
      <c r="O562" s="1"/>
      <c r="P562" s="22"/>
    </row>
    <row r="563" spans="7:16" x14ac:dyDescent="0.25">
      <c r="G563" s="23"/>
      <c r="H563" s="4"/>
      <c r="I563" s="21"/>
      <c r="J563" s="1"/>
      <c r="K563" s="1"/>
      <c r="L563" s="1"/>
      <c r="M563" s="1"/>
      <c r="N563" s="1"/>
      <c r="O563" s="1"/>
      <c r="P563" s="22"/>
    </row>
    <row r="564" spans="7:16" x14ac:dyDescent="0.25">
      <c r="G564" s="23"/>
      <c r="H564" s="4"/>
      <c r="I564" s="21"/>
      <c r="J564" s="1"/>
      <c r="K564" s="1"/>
      <c r="L564" s="1"/>
      <c r="M564" s="1"/>
      <c r="N564" s="1"/>
      <c r="O564" s="1"/>
      <c r="P564" s="22"/>
    </row>
    <row r="565" spans="7:16" x14ac:dyDescent="0.25">
      <c r="G565" s="23"/>
      <c r="H565" s="4"/>
      <c r="I565" s="21"/>
      <c r="J565" s="1"/>
      <c r="K565" s="1"/>
      <c r="L565" s="1"/>
      <c r="M565" s="1"/>
      <c r="N565" s="1"/>
      <c r="O565" s="1"/>
      <c r="P565" s="22"/>
    </row>
    <row r="566" spans="7:16" x14ac:dyDescent="0.25">
      <c r="G566" s="23"/>
      <c r="H566" s="4"/>
      <c r="I566" s="21"/>
      <c r="J566" s="1"/>
      <c r="K566" s="1"/>
      <c r="L566" s="1"/>
      <c r="M566" s="1"/>
      <c r="N566" s="1"/>
      <c r="O566" s="1"/>
      <c r="P566" s="22"/>
    </row>
    <row r="567" spans="7:16" x14ac:dyDescent="0.25">
      <c r="G567" s="23"/>
      <c r="H567" s="4"/>
      <c r="I567" s="21"/>
      <c r="J567" s="1"/>
      <c r="K567" s="1"/>
      <c r="L567" s="1"/>
      <c r="M567" s="1"/>
      <c r="N567" s="1"/>
      <c r="O567" s="1"/>
      <c r="P567" s="22"/>
    </row>
    <row r="568" spans="7:16" x14ac:dyDescent="0.25">
      <c r="G568" s="23"/>
      <c r="H568" s="4"/>
      <c r="I568" s="21"/>
      <c r="J568" s="1"/>
      <c r="K568" s="1"/>
      <c r="L568" s="1"/>
      <c r="M568" s="1"/>
      <c r="N568" s="1"/>
      <c r="O568" s="1"/>
      <c r="P568" s="22"/>
    </row>
    <row r="569" spans="7:16" x14ac:dyDescent="0.25">
      <c r="G569" s="23"/>
      <c r="H569" s="4"/>
      <c r="I569" s="21"/>
      <c r="J569" s="1"/>
      <c r="K569" s="1"/>
      <c r="L569" s="1"/>
      <c r="M569" s="1"/>
      <c r="N569" s="1"/>
      <c r="O569" s="1"/>
      <c r="P569" s="22"/>
    </row>
    <row r="570" spans="7:16" x14ac:dyDescent="0.25">
      <c r="G570" s="23"/>
      <c r="H570" s="4"/>
      <c r="I570" s="21"/>
      <c r="J570" s="1"/>
      <c r="K570" s="1"/>
      <c r="L570" s="1"/>
      <c r="M570" s="1"/>
      <c r="N570" s="1"/>
      <c r="O570" s="1"/>
      <c r="P570" s="22"/>
    </row>
    <row r="571" spans="7:16" x14ac:dyDescent="0.25">
      <c r="G571" s="23"/>
      <c r="H571" s="4"/>
      <c r="I571" s="21"/>
      <c r="J571" s="1"/>
      <c r="K571" s="1"/>
      <c r="L571" s="1"/>
      <c r="M571" s="1"/>
      <c r="N571" s="1"/>
      <c r="O571" s="1"/>
      <c r="P571" s="22"/>
    </row>
    <row r="572" spans="7:16" x14ac:dyDescent="0.25">
      <c r="G572" s="23"/>
      <c r="H572" s="4"/>
      <c r="I572" s="21"/>
      <c r="J572" s="1"/>
      <c r="K572" s="1"/>
      <c r="L572" s="1"/>
      <c r="M572" s="1"/>
      <c r="N572" s="1"/>
      <c r="O572" s="1"/>
      <c r="P572" s="22"/>
    </row>
    <row r="573" spans="7:16" x14ac:dyDescent="0.25">
      <c r="G573" s="23"/>
      <c r="H573" s="4"/>
      <c r="I573" s="21"/>
      <c r="J573" s="1"/>
      <c r="K573" s="1"/>
      <c r="L573" s="1"/>
      <c r="M573" s="1"/>
      <c r="N573" s="1"/>
      <c r="O573" s="1"/>
      <c r="P573" s="22"/>
    </row>
    <row r="574" spans="7:16" x14ac:dyDescent="0.25">
      <c r="G574" s="23"/>
      <c r="H574" s="4"/>
      <c r="I574" s="21"/>
      <c r="J574" s="1"/>
      <c r="K574" s="1"/>
      <c r="L574" s="1"/>
      <c r="M574" s="1"/>
      <c r="N574" s="1"/>
      <c r="O574" s="1"/>
      <c r="P574" s="22"/>
    </row>
    <row r="575" spans="7:16" x14ac:dyDescent="0.25">
      <c r="G575" s="23"/>
      <c r="H575" s="4"/>
      <c r="I575" s="21"/>
      <c r="J575" s="1"/>
      <c r="K575" s="1"/>
      <c r="L575" s="1"/>
      <c r="M575" s="1"/>
      <c r="N575" s="1"/>
      <c r="O575" s="1"/>
      <c r="P575" s="22"/>
    </row>
    <row r="576" spans="7:16" x14ac:dyDescent="0.25">
      <c r="G576" s="23"/>
      <c r="H576" s="4"/>
      <c r="I576" s="21"/>
      <c r="J576" s="1"/>
      <c r="K576" s="1"/>
      <c r="L576" s="1"/>
      <c r="M576" s="1"/>
      <c r="N576" s="1"/>
      <c r="O576" s="1"/>
      <c r="P576" s="22"/>
    </row>
    <row r="577" spans="7:16" x14ac:dyDescent="0.25">
      <c r="G577" s="23"/>
      <c r="H577" s="4"/>
      <c r="I577" s="21"/>
      <c r="J577" s="1"/>
      <c r="K577" s="1"/>
      <c r="L577" s="1"/>
      <c r="M577" s="1"/>
      <c r="N577" s="1"/>
      <c r="O577" s="1"/>
      <c r="P577" s="22"/>
    </row>
    <row r="578" spans="7:16" x14ac:dyDescent="0.25">
      <c r="G578" s="23"/>
      <c r="H578" s="4"/>
      <c r="I578" s="21"/>
      <c r="J578" s="1"/>
      <c r="K578" s="1"/>
      <c r="L578" s="1"/>
      <c r="M578" s="1"/>
      <c r="N578" s="1"/>
      <c r="O578" s="1"/>
      <c r="P578" s="22"/>
    </row>
    <row r="579" spans="7:16" x14ac:dyDescent="0.25">
      <c r="G579" s="23"/>
      <c r="H579" s="4"/>
      <c r="I579" s="21"/>
      <c r="J579" s="1"/>
      <c r="K579" s="1"/>
      <c r="L579" s="1"/>
      <c r="M579" s="1"/>
      <c r="N579" s="1"/>
      <c r="O579" s="1"/>
      <c r="P579" s="22"/>
    </row>
    <row r="580" spans="7:16" x14ac:dyDescent="0.25">
      <c r="G580" s="23"/>
      <c r="H580" s="4"/>
      <c r="I580" s="21"/>
      <c r="J580" s="1"/>
      <c r="K580" s="1"/>
      <c r="L580" s="1"/>
      <c r="M580" s="1"/>
      <c r="N580" s="1"/>
      <c r="O580" s="1"/>
      <c r="P580" s="22"/>
    </row>
    <row r="581" spans="7:16" x14ac:dyDescent="0.25">
      <c r="G581" s="23"/>
      <c r="H581" s="4"/>
      <c r="I581" s="21"/>
      <c r="J581" s="1"/>
      <c r="K581" s="1"/>
      <c r="L581" s="1"/>
      <c r="M581" s="1"/>
      <c r="N581" s="1"/>
      <c r="O581" s="1"/>
      <c r="P581" s="22"/>
    </row>
    <row r="582" spans="7:16" x14ac:dyDescent="0.25">
      <c r="G582" s="23"/>
      <c r="H582" s="4"/>
      <c r="I582" s="21"/>
      <c r="J582" s="1"/>
      <c r="K582" s="1"/>
      <c r="L582" s="1"/>
      <c r="M582" s="1"/>
      <c r="N582" s="1"/>
      <c r="O582" s="1"/>
      <c r="P582" s="22"/>
    </row>
    <row r="583" spans="7:16" x14ac:dyDescent="0.25">
      <c r="G583" s="23"/>
      <c r="H583" s="4"/>
      <c r="I583" s="21"/>
      <c r="J583" s="1"/>
      <c r="K583" s="1"/>
      <c r="L583" s="1"/>
      <c r="M583" s="1"/>
      <c r="N583" s="1"/>
      <c r="O583" s="1"/>
      <c r="P583" s="22"/>
    </row>
    <row r="584" spans="7:16" x14ac:dyDescent="0.25">
      <c r="G584" s="23"/>
      <c r="H584" s="4"/>
      <c r="I584" s="21"/>
      <c r="J584" s="1"/>
      <c r="K584" s="1"/>
      <c r="L584" s="1"/>
      <c r="M584" s="1"/>
      <c r="N584" s="1"/>
      <c r="O584" s="1"/>
      <c r="P584" s="22"/>
    </row>
    <row r="585" spans="7:16" x14ac:dyDescent="0.25">
      <c r="G585" s="23"/>
      <c r="H585" s="4"/>
      <c r="I585" s="21"/>
      <c r="J585" s="1"/>
      <c r="K585" s="1"/>
      <c r="L585" s="1"/>
      <c r="M585" s="1"/>
      <c r="N585" s="1"/>
      <c r="O585" s="1"/>
      <c r="P585" s="22"/>
    </row>
    <row r="586" spans="7:16" x14ac:dyDescent="0.25">
      <c r="G586" s="23"/>
      <c r="H586" s="4"/>
      <c r="I586" s="21"/>
      <c r="J586" s="1"/>
      <c r="K586" s="1"/>
      <c r="L586" s="1"/>
      <c r="M586" s="1"/>
      <c r="N586" s="1"/>
      <c r="O586" s="1"/>
      <c r="P586" s="22"/>
    </row>
    <row r="587" spans="7:16" x14ac:dyDescent="0.25">
      <c r="G587" s="23"/>
      <c r="H587" s="4"/>
      <c r="I587" s="21"/>
      <c r="J587" s="1"/>
      <c r="K587" s="1"/>
      <c r="L587" s="1"/>
      <c r="M587" s="1"/>
      <c r="N587" s="1"/>
      <c r="O587" s="1"/>
      <c r="P587" s="22"/>
    </row>
    <row r="588" spans="7:16" x14ac:dyDescent="0.25">
      <c r="G588" s="23"/>
      <c r="H588" s="4"/>
      <c r="I588" s="21"/>
      <c r="J588" s="1"/>
      <c r="K588" s="1"/>
      <c r="L588" s="1"/>
      <c r="M588" s="1"/>
      <c r="N588" s="1"/>
      <c r="O588" s="1"/>
      <c r="P588" s="22"/>
    </row>
    <row r="589" spans="7:16" x14ac:dyDescent="0.25">
      <c r="G589" s="23"/>
      <c r="H589" s="4"/>
      <c r="I589" s="21"/>
      <c r="J589" s="1"/>
      <c r="K589" s="1"/>
      <c r="L589" s="1"/>
      <c r="M589" s="1"/>
      <c r="N589" s="1"/>
      <c r="O589" s="1"/>
      <c r="P589" s="22"/>
    </row>
    <row r="590" spans="7:16" x14ac:dyDescent="0.25">
      <c r="G590" s="23"/>
      <c r="H590" s="4"/>
      <c r="I590" s="21"/>
      <c r="J590" s="1"/>
      <c r="K590" s="1"/>
      <c r="L590" s="1"/>
      <c r="M590" s="1"/>
      <c r="N590" s="1"/>
      <c r="O590" s="1"/>
      <c r="P590" s="22"/>
    </row>
    <row r="591" spans="7:16" x14ac:dyDescent="0.25">
      <c r="G591" s="23"/>
      <c r="H591" s="4"/>
      <c r="I591" s="21"/>
      <c r="J591" s="1"/>
      <c r="K591" s="1"/>
      <c r="L591" s="1"/>
      <c r="M591" s="1"/>
      <c r="N591" s="1"/>
      <c r="O591" s="1"/>
      <c r="P591" s="22"/>
    </row>
    <row r="592" spans="7:16" x14ac:dyDescent="0.25">
      <c r="G592" s="23"/>
      <c r="H592" s="4"/>
      <c r="I592" s="21"/>
      <c r="J592" s="1"/>
      <c r="K592" s="1"/>
      <c r="L592" s="1"/>
      <c r="M592" s="1"/>
      <c r="N592" s="1"/>
      <c r="O592" s="1"/>
      <c r="P592" s="22"/>
    </row>
    <row r="593" spans="7:16" x14ac:dyDescent="0.25">
      <c r="G593" s="23"/>
      <c r="H593" s="4"/>
      <c r="I593" s="21"/>
      <c r="J593" s="1"/>
      <c r="K593" s="1"/>
      <c r="L593" s="1"/>
      <c r="M593" s="1"/>
      <c r="N593" s="1"/>
      <c r="O593" s="1"/>
      <c r="P593" s="22"/>
    </row>
    <row r="594" spans="7:16" x14ac:dyDescent="0.25">
      <c r="G594" s="23"/>
      <c r="H594" s="4"/>
      <c r="I594" s="21"/>
      <c r="J594" s="1"/>
      <c r="K594" s="1"/>
      <c r="L594" s="1"/>
      <c r="M594" s="1"/>
      <c r="N594" s="1"/>
      <c r="O594" s="1"/>
      <c r="P594" s="22"/>
    </row>
    <row r="595" spans="7:16" x14ac:dyDescent="0.25">
      <c r="G595" s="23"/>
      <c r="H595" s="4"/>
      <c r="I595" s="21"/>
      <c r="J595" s="1"/>
      <c r="K595" s="1"/>
      <c r="L595" s="1"/>
      <c r="M595" s="1"/>
      <c r="N595" s="1"/>
      <c r="O595" s="1"/>
      <c r="P595" s="22"/>
    </row>
    <row r="596" spans="7:16" x14ac:dyDescent="0.25">
      <c r="G596" s="23"/>
      <c r="H596" s="4"/>
      <c r="I596" s="21"/>
      <c r="J596" s="1"/>
      <c r="K596" s="1"/>
      <c r="L596" s="1"/>
      <c r="M596" s="1"/>
      <c r="N596" s="1"/>
      <c r="O596" s="1"/>
      <c r="P596" s="22"/>
    </row>
    <row r="597" spans="7:16" x14ac:dyDescent="0.25">
      <c r="G597" s="23"/>
      <c r="H597" s="4"/>
      <c r="I597" s="21"/>
      <c r="J597" s="1"/>
      <c r="K597" s="1"/>
      <c r="L597" s="1"/>
      <c r="M597" s="1"/>
      <c r="N597" s="1"/>
      <c r="O597" s="1"/>
      <c r="P597" s="22"/>
    </row>
    <row r="598" spans="7:16" x14ac:dyDescent="0.25">
      <c r="G598" s="23"/>
      <c r="H598" s="4"/>
      <c r="I598" s="21"/>
      <c r="J598" s="1"/>
      <c r="K598" s="1"/>
      <c r="L598" s="1"/>
      <c r="M598" s="1"/>
      <c r="N598" s="1"/>
      <c r="O598" s="1"/>
      <c r="P598" s="22"/>
    </row>
    <row r="599" spans="7:16" x14ac:dyDescent="0.25">
      <c r="G599" s="23"/>
      <c r="H599" s="4"/>
      <c r="I599" s="21"/>
      <c r="J599" s="1"/>
      <c r="K599" s="1"/>
      <c r="L599" s="1"/>
      <c r="M599" s="1"/>
      <c r="N599" s="1"/>
      <c r="O599" s="1"/>
      <c r="P599" s="22"/>
    </row>
    <row r="600" spans="7:16" x14ac:dyDescent="0.25">
      <c r="G600" s="23"/>
      <c r="H600" s="4"/>
      <c r="I600" s="21"/>
      <c r="J600" s="1"/>
      <c r="K600" s="1"/>
      <c r="L600" s="1"/>
      <c r="M600" s="1"/>
      <c r="N600" s="1"/>
      <c r="O600" s="1"/>
      <c r="P600" s="22"/>
    </row>
    <row r="601" spans="7:16" x14ac:dyDescent="0.25">
      <c r="G601" s="23"/>
      <c r="H601" s="4"/>
      <c r="I601" s="21"/>
      <c r="J601" s="1"/>
      <c r="K601" s="1"/>
      <c r="L601" s="1"/>
      <c r="M601" s="1"/>
      <c r="N601" s="1"/>
      <c r="O601" s="1"/>
      <c r="P601" s="22"/>
    </row>
    <row r="602" spans="7:16" x14ac:dyDescent="0.25">
      <c r="G602" s="23"/>
      <c r="H602" s="4"/>
      <c r="I602" s="21"/>
      <c r="J602" s="1"/>
      <c r="K602" s="1"/>
      <c r="L602" s="1"/>
      <c r="M602" s="1"/>
      <c r="N602" s="1"/>
      <c r="O602" s="1"/>
      <c r="P602" s="22"/>
    </row>
    <row r="603" spans="7:16" x14ac:dyDescent="0.25">
      <c r="G603" s="23"/>
      <c r="H603" s="4"/>
      <c r="I603" s="21"/>
      <c r="J603" s="1"/>
      <c r="K603" s="1"/>
      <c r="L603" s="1"/>
      <c r="M603" s="1"/>
      <c r="N603" s="1"/>
      <c r="O603" s="1"/>
      <c r="P603" s="22"/>
    </row>
    <row r="604" spans="7:16" x14ac:dyDescent="0.25">
      <c r="G604" s="23"/>
      <c r="H604" s="4"/>
      <c r="I604" s="21"/>
      <c r="J604" s="1"/>
      <c r="K604" s="1"/>
      <c r="L604" s="1"/>
      <c r="M604" s="1"/>
      <c r="N604" s="1"/>
      <c r="O604" s="1"/>
      <c r="P604" s="22"/>
    </row>
    <row r="605" spans="7:16" x14ac:dyDescent="0.25">
      <c r="G605" s="23"/>
      <c r="H605" s="4"/>
      <c r="I605" s="21"/>
      <c r="J605" s="1"/>
      <c r="K605" s="1"/>
      <c r="L605" s="1"/>
      <c r="M605" s="1"/>
      <c r="N605" s="1"/>
      <c r="O605" s="1"/>
      <c r="P605" s="22"/>
    </row>
    <row r="606" spans="7:16" x14ac:dyDescent="0.25">
      <c r="G606" s="23"/>
      <c r="H606" s="4"/>
      <c r="I606" s="21"/>
      <c r="J606" s="1"/>
      <c r="K606" s="1"/>
      <c r="L606" s="1"/>
      <c r="M606" s="1"/>
      <c r="N606" s="1"/>
      <c r="O606" s="1"/>
      <c r="P606" s="22"/>
    </row>
    <row r="607" spans="7:16" x14ac:dyDescent="0.25">
      <c r="G607" s="23"/>
      <c r="H607" s="4"/>
      <c r="I607" s="21"/>
      <c r="J607" s="1"/>
      <c r="K607" s="1"/>
      <c r="L607" s="1"/>
      <c r="M607" s="1"/>
      <c r="N607" s="1"/>
      <c r="O607" s="1"/>
      <c r="P607" s="22"/>
    </row>
    <row r="608" spans="7:16" x14ac:dyDescent="0.25">
      <c r="G608" s="23"/>
      <c r="H608" s="4"/>
      <c r="I608" s="21"/>
      <c r="J608" s="1"/>
      <c r="K608" s="1"/>
      <c r="L608" s="1"/>
      <c r="M608" s="1"/>
      <c r="N608" s="1"/>
      <c r="O608" s="1"/>
      <c r="P608" s="22"/>
    </row>
    <row r="609" spans="7:16" x14ac:dyDescent="0.25">
      <c r="G609" s="23"/>
      <c r="H609" s="4"/>
      <c r="I609" s="21"/>
      <c r="J609" s="1"/>
      <c r="K609" s="1"/>
      <c r="L609" s="1"/>
      <c r="M609" s="1"/>
      <c r="N609" s="1"/>
      <c r="O609" s="1"/>
      <c r="P609" s="22"/>
    </row>
    <row r="610" spans="7:16" x14ac:dyDescent="0.25">
      <c r="G610" s="23"/>
      <c r="H610" s="4"/>
      <c r="I610" s="21"/>
      <c r="J610" s="1"/>
      <c r="K610" s="1"/>
      <c r="L610" s="1"/>
      <c r="M610" s="1"/>
      <c r="N610" s="1"/>
      <c r="O610" s="1"/>
      <c r="P610" s="22"/>
    </row>
    <row r="611" spans="7:16" x14ac:dyDescent="0.25">
      <c r="G611" s="23"/>
      <c r="H611" s="4"/>
      <c r="I611" s="21"/>
      <c r="J611" s="1"/>
      <c r="K611" s="1"/>
      <c r="L611" s="1"/>
      <c r="M611" s="1"/>
      <c r="N611" s="1"/>
      <c r="O611" s="1"/>
      <c r="P611" s="22"/>
    </row>
    <row r="612" spans="7:16" x14ac:dyDescent="0.25">
      <c r="G612" s="23"/>
      <c r="H612" s="4"/>
      <c r="I612" s="21"/>
      <c r="J612" s="1"/>
      <c r="K612" s="1"/>
      <c r="L612" s="1"/>
      <c r="M612" s="1"/>
      <c r="N612" s="1"/>
      <c r="O612" s="1"/>
      <c r="P612" s="22"/>
    </row>
    <row r="613" spans="7:16" x14ac:dyDescent="0.25">
      <c r="G613" s="23"/>
      <c r="H613" s="4"/>
      <c r="I613" s="21"/>
      <c r="J613" s="1"/>
      <c r="K613" s="1"/>
      <c r="L613" s="1"/>
      <c r="M613" s="1"/>
      <c r="N613" s="1"/>
      <c r="O613" s="1"/>
      <c r="P613" s="22"/>
    </row>
    <row r="614" spans="7:16" x14ac:dyDescent="0.25">
      <c r="G614" s="23"/>
      <c r="H614" s="4"/>
      <c r="I614" s="21"/>
      <c r="J614" s="1"/>
      <c r="K614" s="1"/>
      <c r="L614" s="1"/>
      <c r="M614" s="1"/>
      <c r="N614" s="1"/>
      <c r="O614" s="1"/>
      <c r="P614" s="22"/>
    </row>
    <row r="615" spans="7:16" x14ac:dyDescent="0.25">
      <c r="G615" s="23"/>
      <c r="H615" s="4"/>
      <c r="I615" s="21"/>
      <c r="J615" s="1"/>
      <c r="K615" s="1"/>
      <c r="L615" s="1"/>
      <c r="M615" s="1"/>
      <c r="N615" s="1"/>
      <c r="O615" s="1"/>
      <c r="P615" s="22"/>
    </row>
    <row r="616" spans="7:16" x14ac:dyDescent="0.25">
      <c r="G616" s="23"/>
      <c r="H616" s="4"/>
      <c r="I616" s="21"/>
      <c r="J616" s="1"/>
      <c r="K616" s="1"/>
      <c r="L616" s="1"/>
      <c r="M616" s="1"/>
      <c r="N616" s="1"/>
      <c r="O616" s="1"/>
      <c r="P616" s="22"/>
    </row>
    <row r="617" spans="7:16" x14ac:dyDescent="0.25">
      <c r="G617" s="23"/>
      <c r="H617" s="4"/>
      <c r="I617" s="21"/>
      <c r="J617" s="1"/>
      <c r="K617" s="1"/>
      <c r="L617" s="1"/>
      <c r="M617" s="1"/>
      <c r="N617" s="1"/>
      <c r="O617" s="1"/>
      <c r="P617" s="22"/>
    </row>
    <row r="618" spans="7:16" x14ac:dyDescent="0.25">
      <c r="G618" s="23"/>
      <c r="H618" s="4"/>
      <c r="I618" s="21"/>
      <c r="J618" s="1"/>
      <c r="K618" s="1"/>
      <c r="L618" s="1"/>
      <c r="M618" s="1"/>
      <c r="N618" s="1"/>
      <c r="O618" s="1"/>
      <c r="P618" s="22"/>
    </row>
    <row r="619" spans="7:16" x14ac:dyDescent="0.25">
      <c r="G619" s="23"/>
      <c r="H619" s="4"/>
      <c r="I619" s="21"/>
      <c r="J619" s="1"/>
      <c r="K619" s="1"/>
      <c r="L619" s="1"/>
      <c r="M619" s="1"/>
      <c r="N619" s="1"/>
      <c r="O619" s="1"/>
      <c r="P619" s="22"/>
    </row>
    <row r="620" spans="7:16" x14ac:dyDescent="0.25">
      <c r="G620" s="23"/>
      <c r="H620" s="4"/>
      <c r="I620" s="21"/>
      <c r="J620" s="1"/>
      <c r="K620" s="1"/>
      <c r="L620" s="1"/>
      <c r="M620" s="1"/>
      <c r="N620" s="1"/>
      <c r="O620" s="1"/>
      <c r="P620" s="22"/>
    </row>
    <row r="621" spans="7:16" x14ac:dyDescent="0.25">
      <c r="G621" s="23"/>
      <c r="H621" s="4"/>
      <c r="I621" s="21"/>
      <c r="J621" s="1"/>
      <c r="K621" s="1"/>
      <c r="L621" s="1"/>
      <c r="M621" s="1"/>
      <c r="N621" s="1"/>
      <c r="O621" s="1"/>
      <c r="P621" s="22"/>
    </row>
    <row r="622" spans="7:16" x14ac:dyDescent="0.25">
      <c r="G622" s="23"/>
      <c r="H622" s="4"/>
      <c r="I622" s="21"/>
      <c r="J622" s="1"/>
      <c r="K622" s="1"/>
      <c r="L622" s="1"/>
      <c r="M622" s="1"/>
      <c r="N622" s="1"/>
      <c r="O622" s="1"/>
      <c r="P622" s="22"/>
    </row>
    <row r="623" spans="7:16" x14ac:dyDescent="0.25">
      <c r="G623" s="23"/>
      <c r="H623" s="4"/>
      <c r="I623" s="21"/>
      <c r="J623" s="1"/>
      <c r="K623" s="1"/>
      <c r="L623" s="1"/>
      <c r="M623" s="1"/>
      <c r="N623" s="1"/>
      <c r="O623" s="1"/>
      <c r="P623" s="22"/>
    </row>
    <row r="624" spans="7:16" x14ac:dyDescent="0.25">
      <c r="G624" s="23"/>
      <c r="H624" s="4"/>
      <c r="I624" s="21"/>
      <c r="J624" s="1"/>
      <c r="K624" s="1"/>
      <c r="L624" s="1"/>
      <c r="M624" s="1"/>
      <c r="N624" s="1"/>
      <c r="O624" s="1"/>
      <c r="P624" s="22"/>
    </row>
    <row r="625" spans="7:16" x14ac:dyDescent="0.25">
      <c r="G625" s="23"/>
      <c r="H625" s="4"/>
      <c r="I625" s="21"/>
      <c r="J625" s="1"/>
      <c r="K625" s="1"/>
      <c r="L625" s="1"/>
      <c r="M625" s="1"/>
      <c r="N625" s="1"/>
      <c r="O625" s="1"/>
      <c r="P625" s="22"/>
    </row>
    <row r="626" spans="7:16" x14ac:dyDescent="0.25">
      <c r="G626" s="23"/>
      <c r="H626" s="4"/>
      <c r="I626" s="21"/>
      <c r="J626" s="1"/>
      <c r="K626" s="1"/>
      <c r="L626" s="1"/>
      <c r="M626" s="1"/>
      <c r="N626" s="1"/>
      <c r="O626" s="1"/>
      <c r="P626" s="22"/>
    </row>
  </sheetData>
  <autoFilter ref="A1:Q626" xr:uid="{16BBD9AC-42A2-498E-8441-5729FD69B77B}"/>
  <phoneticPr fontId="14"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G600"/>
  <sheetViews>
    <sheetView zoomScale="115" zoomScaleNormal="115" workbookViewId="0">
      <selection activeCell="D2" sqref="D2:F600"/>
    </sheetView>
  </sheetViews>
  <sheetFormatPr defaultColWidth="8.85546875" defaultRowHeight="15" x14ac:dyDescent="0.25"/>
  <cols>
    <col min="1" max="1" width="12.7109375" style="46" customWidth="1"/>
    <col min="2" max="2" width="12.7109375" customWidth="1"/>
    <col min="3" max="3" width="12.42578125" style="40" customWidth="1"/>
    <col min="4" max="4" width="30.42578125" style="1" customWidth="1"/>
    <col min="5" max="5" width="28.42578125" style="1" customWidth="1"/>
    <col min="6" max="6" width="12" bestFit="1" customWidth="1"/>
    <col min="7" max="7" width="11.42578125" customWidth="1"/>
  </cols>
  <sheetData>
    <row r="1" spans="1:7" ht="30" x14ac:dyDescent="0.25">
      <c r="A1" s="43" t="s">
        <v>33</v>
      </c>
      <c r="B1" s="19" t="s">
        <v>34</v>
      </c>
      <c r="C1" s="19" t="s">
        <v>50</v>
      </c>
      <c r="D1" s="36" t="s">
        <v>51</v>
      </c>
      <c r="E1" s="36" t="s">
        <v>52</v>
      </c>
      <c r="F1" s="36" t="s">
        <v>53</v>
      </c>
      <c r="G1" s="36" t="s">
        <v>31</v>
      </c>
    </row>
    <row r="2" spans="1:7" x14ac:dyDescent="0.25">
      <c r="A2" s="44" cm="1">
        <f t="array" ref="A2">_xlfn.UNIQUE('Betaald tarief 2023'!A2:A10000)</f>
        <v>0</v>
      </c>
      <c r="B2" s="39" t="str">
        <f>IFERROR(INDEX('Betaald tarief 2023'!B:B,MATCH('Betaald percentage 2023'!A2,'Betaald tarief 2023'!A:A,0)),"")</f>
        <v/>
      </c>
      <c r="C2" s="39" t="str">
        <f>IFERROR(INDEX('Betaald tarief 2023'!C:C,MATCH('Betaald percentage 2023'!A2,'Betaald tarief 2023'!A:A,0)),"")</f>
        <v/>
      </c>
      <c r="D2" s="41" t="e" cm="1">
        <f t="array" ref="D2">E2/SUMPRODUCT(('Betaald tarief 2023'!$A$2:$A$100000='Betaald percentage 2023'!A2)*'Betaald tarief 2023'!$H$2:$H$100000*'Betaald tarief 2023'!$O$2:$O$100000)</f>
        <v>#DIV/0!</v>
      </c>
      <c r="E2" s="42">
        <f>SUMIFS('Betaald tarief 2023'!G:G,'Betaald tarief 2023'!A:A,'Betaald percentage 2023'!A2)</f>
        <v>0</v>
      </c>
      <c r="F2" s="42">
        <f>SUMIFS('Betaald tarief 2023'!Q:Q,'Betaald tarief 2023'!A:A,'Betaald percentage 2023'!A2)</f>
        <v>0</v>
      </c>
      <c r="G2">
        <f>IFERROR(INDEX(Correcties!B:B,MATCH('Betaald percentage 2023'!A2,Correcties!A:A,0)),"")</f>
        <v>0</v>
      </c>
    </row>
    <row r="3" spans="1:7" x14ac:dyDescent="0.25">
      <c r="A3" s="45"/>
      <c r="B3" s="39" t="str">
        <f>IFERROR(INDEX('Betaald tarief 2023'!B:B,MATCH('Betaald percentage 2023'!A3,'Betaald tarief 2023'!A:A,0)),"")</f>
        <v/>
      </c>
      <c r="C3" s="39" t="str">
        <f>IFERROR(INDEX('Betaald tarief 2023'!C:C,MATCH('Betaald percentage 2023'!A3,'Betaald tarief 2023'!A:A,0)),"")</f>
        <v/>
      </c>
      <c r="D3" s="41" t="e" cm="1">
        <f t="array" ref="D3">E3/SUMPRODUCT(('Betaald tarief 2023'!$A$2:$A$100000='Betaald percentage 2023'!A3)*'Betaald tarief 2023'!$H$2:$H$100000*'Betaald tarief 2023'!$O$2:$O$100000)</f>
        <v>#DIV/0!</v>
      </c>
      <c r="E3" s="42">
        <f>SUMIFS('Betaald tarief 2023'!G:G,'Betaald tarief 2023'!A:A,'Betaald percentage 2023'!A3)</f>
        <v>0</v>
      </c>
      <c r="F3" s="42">
        <f>SUMIFS('Betaald tarief 2023'!Q:Q,'Betaald tarief 2023'!A:A,'Betaald percentage 2023'!A3)</f>
        <v>0</v>
      </c>
      <c r="G3">
        <f>IFERROR(INDEX(Correcties!B:B,MATCH('Betaald percentage 2023'!A3,Correcties!A:A,0)),"")</f>
        <v>0</v>
      </c>
    </row>
    <row r="4" spans="1:7" x14ac:dyDescent="0.25">
      <c r="A4" s="45"/>
      <c r="B4" s="39" t="str">
        <f>IFERROR(INDEX('Betaald tarief 2023'!B:B,MATCH('Betaald percentage 2023'!A4,'Betaald tarief 2023'!A:A,0)),"")</f>
        <v/>
      </c>
      <c r="C4" s="39" t="str">
        <f>IFERROR(INDEX('Betaald tarief 2023'!C:C,MATCH('Betaald percentage 2023'!A4,'Betaald tarief 2023'!A:A,0)),"")</f>
        <v/>
      </c>
      <c r="D4" s="41" t="e" cm="1">
        <f t="array" ref="D4">E4/SUMPRODUCT(('Betaald tarief 2023'!$A$2:$A$100000='Betaald percentage 2023'!A4)*'Betaald tarief 2023'!$H$2:$H$100000*'Betaald tarief 2023'!$O$2:$O$100000)</f>
        <v>#DIV/0!</v>
      </c>
      <c r="E4" s="42">
        <f>SUMIFS('Betaald tarief 2023'!G:G,'Betaald tarief 2023'!A:A,'Betaald percentage 2023'!A4)</f>
        <v>0</v>
      </c>
      <c r="F4" s="42">
        <f>SUMIFS('Betaald tarief 2023'!Q:Q,'Betaald tarief 2023'!A:A,'Betaald percentage 2023'!A4)</f>
        <v>0</v>
      </c>
      <c r="G4">
        <f>IFERROR(INDEX(Correcties!B:B,MATCH('Betaald percentage 2023'!A4,Correcties!A:A,0)),"")</f>
        <v>0</v>
      </c>
    </row>
    <row r="5" spans="1:7" x14ac:dyDescent="0.25">
      <c r="A5" s="45"/>
      <c r="B5" s="39" t="str">
        <f>IFERROR(INDEX('Betaald tarief 2023'!B:B,MATCH('Betaald percentage 2023'!A5,'Betaald tarief 2023'!A:A,0)),"")</f>
        <v/>
      </c>
      <c r="C5" s="39" t="str">
        <f>IFERROR(INDEX('Betaald tarief 2023'!C:C,MATCH('Betaald percentage 2023'!A5,'Betaald tarief 2023'!A:A,0)),"")</f>
        <v/>
      </c>
      <c r="D5" s="41" cm="1">
        <f t="array" ref="D5">IFERROR(E5/SUMPRODUCT(('Betaald tarief 2023'!$A$2:$A$100000='Betaald percentage 2023'!A5)*'Betaald tarief 2023'!$H$2:$H$100000*'Betaald tarief 2023'!$O$2:$O$100000),0)</f>
        <v>0</v>
      </c>
      <c r="E5" s="42">
        <f>SUMIFS('Betaald tarief 2023'!G:G,'Betaald tarief 2023'!A:A,'Betaald percentage 2023'!A5)</f>
        <v>0</v>
      </c>
      <c r="F5" s="42">
        <f>SUMIFS('Betaald tarief 2023'!Q:Q,'Betaald tarief 2023'!A:A,'Betaald percentage 2023'!A5)</f>
        <v>0</v>
      </c>
      <c r="G5">
        <f>IFERROR(INDEX(Correcties!B:B,MATCH('Betaald percentage 2023'!A5,Correcties!A:A,0)),"")</f>
        <v>0</v>
      </c>
    </row>
    <row r="6" spans="1:7" x14ac:dyDescent="0.25">
      <c r="A6" s="45"/>
      <c r="B6" s="39" t="str">
        <f>IFERROR(INDEX('Betaald tarief 2023'!B:B,MATCH('Betaald percentage 2023'!A6,'Betaald tarief 2023'!A:A,0)),"")</f>
        <v/>
      </c>
      <c r="C6" s="39" t="str">
        <f>IFERROR(INDEX('Betaald tarief 2023'!C:C,MATCH('Betaald percentage 2023'!A6,'Betaald tarief 2023'!A:A,0)),"")</f>
        <v/>
      </c>
      <c r="D6" s="41" cm="1">
        <f t="array" ref="D6">IFERROR(E6/SUMPRODUCT(('Betaald tarief 2023'!$A$2:$A$100000='Betaald percentage 2023'!A6)*'Betaald tarief 2023'!$H$2:$H$100000*'Betaald tarief 2023'!$O$2:$O$100000),0)</f>
        <v>0</v>
      </c>
      <c r="E6" s="42">
        <f>SUMIFS('Betaald tarief 2023'!G:G,'Betaald tarief 2023'!A:A,'Betaald percentage 2023'!A6)</f>
        <v>0</v>
      </c>
      <c r="F6" s="42">
        <f>SUMIFS('Betaald tarief 2023'!Q:Q,'Betaald tarief 2023'!A:A,'Betaald percentage 2023'!A6)</f>
        <v>0</v>
      </c>
      <c r="G6">
        <f>IFERROR(INDEX(Correcties!B:B,MATCH('Betaald percentage 2023'!A6,Correcties!A:A,0)),"")</f>
        <v>0</v>
      </c>
    </row>
    <row r="7" spans="1:7" x14ac:dyDescent="0.25">
      <c r="A7" s="45"/>
      <c r="B7" s="39" t="str">
        <f>IFERROR(INDEX('Betaald tarief 2023'!B:B,MATCH('Betaald percentage 2023'!A7,'Betaald tarief 2023'!A:A,0)),"")</f>
        <v/>
      </c>
      <c r="C7" s="39" t="str">
        <f>IFERROR(INDEX('Betaald tarief 2023'!C:C,MATCH('Betaald percentage 2023'!A7,'Betaald tarief 2023'!A:A,0)),"")</f>
        <v/>
      </c>
      <c r="D7" s="41" cm="1">
        <f t="array" ref="D7">IFERROR(E7/SUMPRODUCT(('Betaald tarief 2023'!$A$2:$A$100000='Betaald percentage 2023'!A7)*'Betaald tarief 2023'!$H$2:$H$100000*'Betaald tarief 2023'!$O$2:$O$100000),0)</f>
        <v>0</v>
      </c>
      <c r="E7" s="42">
        <f>SUMIFS('Betaald tarief 2023'!G:G,'Betaald tarief 2023'!A:A,'Betaald percentage 2023'!A7)</f>
        <v>0</v>
      </c>
      <c r="F7" s="42">
        <f>SUMIFS('Betaald tarief 2023'!Q:Q,'Betaald tarief 2023'!A:A,'Betaald percentage 2023'!A7)</f>
        <v>0</v>
      </c>
      <c r="G7">
        <f>IFERROR(INDEX(Correcties!B:B,MATCH('Betaald percentage 2023'!A7,Correcties!A:A,0)),"")</f>
        <v>0</v>
      </c>
    </row>
    <row r="8" spans="1:7" x14ac:dyDescent="0.25">
      <c r="A8" s="45"/>
      <c r="B8" s="39" t="str">
        <f>IFERROR(INDEX('Betaald tarief 2023'!B:B,MATCH('Betaald percentage 2023'!A8,'Betaald tarief 2023'!A:A,0)),"")</f>
        <v/>
      </c>
      <c r="C8" s="39" t="str">
        <f>IFERROR(INDEX('Betaald tarief 2023'!C:C,MATCH('Betaald percentage 2023'!A8,'Betaald tarief 2023'!A:A,0)),"")</f>
        <v/>
      </c>
      <c r="D8" s="41" cm="1">
        <f t="array" ref="D8">IFERROR(E8/SUMPRODUCT(('Betaald tarief 2023'!$A$2:$A$100000='Betaald percentage 2023'!A8)*'Betaald tarief 2023'!$H$2:$H$100000*'Betaald tarief 2023'!$O$2:$O$100000),0)</f>
        <v>0</v>
      </c>
      <c r="E8" s="42">
        <f>SUMIFS('Betaald tarief 2023'!G:G,'Betaald tarief 2023'!A:A,'Betaald percentage 2023'!A8)</f>
        <v>0</v>
      </c>
      <c r="F8" s="42">
        <f>SUMIFS('Betaald tarief 2023'!Q:Q,'Betaald tarief 2023'!A:A,'Betaald percentage 2023'!A8)</f>
        <v>0</v>
      </c>
      <c r="G8">
        <f>IFERROR(INDEX(Correcties!B:B,MATCH('Betaald percentage 2023'!A8,Correcties!A:A,0)),"")</f>
        <v>0</v>
      </c>
    </row>
    <row r="9" spans="1:7" x14ac:dyDescent="0.25">
      <c r="A9" s="45"/>
      <c r="B9" s="39" t="str">
        <f>IFERROR(INDEX('Betaald tarief 2023'!B:B,MATCH('Betaald percentage 2023'!A9,'Betaald tarief 2023'!A:A,0)),"")</f>
        <v/>
      </c>
      <c r="C9" s="39" t="str">
        <f>IFERROR(INDEX('Betaald tarief 2023'!C:C,MATCH('Betaald percentage 2023'!A9,'Betaald tarief 2023'!A:A,0)),"")</f>
        <v/>
      </c>
      <c r="D9" s="41" cm="1">
        <f t="array" ref="D9">IFERROR(E9/SUMPRODUCT(('Betaald tarief 2023'!$A$2:$A$100000='Betaald percentage 2023'!A9)*'Betaald tarief 2023'!$H$2:$H$100000*'Betaald tarief 2023'!$O$2:$O$100000),0)</f>
        <v>0</v>
      </c>
      <c r="E9" s="42">
        <f>SUMIFS('Betaald tarief 2023'!G:G,'Betaald tarief 2023'!A:A,'Betaald percentage 2023'!A9)</f>
        <v>0</v>
      </c>
      <c r="F9" s="42">
        <f>SUMIFS('Betaald tarief 2023'!Q:Q,'Betaald tarief 2023'!A:A,'Betaald percentage 2023'!A9)</f>
        <v>0</v>
      </c>
      <c r="G9">
        <f>IFERROR(INDEX(Correcties!B:B,MATCH('Betaald percentage 2023'!A9,Correcties!A:A,0)),"")</f>
        <v>0</v>
      </c>
    </row>
    <row r="10" spans="1:7" x14ac:dyDescent="0.25">
      <c r="A10" s="45"/>
      <c r="B10" s="39" t="str">
        <f>IFERROR(INDEX('Betaald tarief 2023'!B:B,MATCH('Betaald percentage 2023'!A10,'Betaald tarief 2023'!A:A,0)),"")</f>
        <v/>
      </c>
      <c r="C10" s="39" t="str">
        <f>IFERROR(INDEX('Betaald tarief 2023'!C:C,MATCH('Betaald percentage 2023'!A10,'Betaald tarief 2023'!A:A,0)),"")</f>
        <v/>
      </c>
      <c r="D10" s="41" cm="1">
        <f t="array" ref="D10">IFERROR(E10/SUMPRODUCT(('Betaald tarief 2023'!$A$2:$A$100000='Betaald percentage 2023'!A10)*'Betaald tarief 2023'!$H$2:$H$100000*'Betaald tarief 2023'!$O$2:$O$100000),0)</f>
        <v>0</v>
      </c>
      <c r="E10" s="42">
        <f>SUMIFS('Betaald tarief 2023'!G:G,'Betaald tarief 2023'!A:A,'Betaald percentage 2023'!A10)</f>
        <v>0</v>
      </c>
      <c r="F10" s="42">
        <f>SUMIFS('Betaald tarief 2023'!Q:Q,'Betaald tarief 2023'!A:A,'Betaald percentage 2023'!A10)</f>
        <v>0</v>
      </c>
      <c r="G10">
        <f>IFERROR(INDEX(Correcties!B:B,MATCH('Betaald percentage 2023'!A10,Correcties!A:A,0)),"")</f>
        <v>0</v>
      </c>
    </row>
    <row r="11" spans="1:7" x14ac:dyDescent="0.25">
      <c r="A11" s="45"/>
      <c r="B11" s="39" t="str">
        <f>IFERROR(INDEX('Betaald tarief 2023'!B:B,MATCH('Betaald percentage 2023'!A11,'Betaald tarief 2023'!A:A,0)),"")</f>
        <v/>
      </c>
      <c r="C11" s="39" t="str">
        <f>IFERROR(INDEX('Betaald tarief 2023'!C:C,MATCH('Betaald percentage 2023'!A11,'Betaald tarief 2023'!A:A,0)),"")</f>
        <v/>
      </c>
      <c r="D11" s="41" cm="1">
        <f t="array" ref="D11">IFERROR(E11/SUMPRODUCT(('Betaald tarief 2023'!$A$2:$A$100000='Betaald percentage 2023'!A11)*'Betaald tarief 2023'!$H$2:$H$100000*'Betaald tarief 2023'!$O$2:$O$100000),0)</f>
        <v>0</v>
      </c>
      <c r="E11" s="42">
        <f>SUMIFS('Betaald tarief 2023'!G:G,'Betaald tarief 2023'!A:A,'Betaald percentage 2023'!A11)</f>
        <v>0</v>
      </c>
      <c r="F11" s="42">
        <f>SUMIFS('Betaald tarief 2023'!Q:Q,'Betaald tarief 2023'!A:A,'Betaald percentage 2023'!A11)</f>
        <v>0</v>
      </c>
      <c r="G11">
        <f>IFERROR(INDEX(Correcties!B:B,MATCH('Betaald percentage 2023'!A11,Correcties!A:A,0)),"")</f>
        <v>0</v>
      </c>
    </row>
    <row r="12" spans="1:7" x14ac:dyDescent="0.25">
      <c r="A12" s="45"/>
      <c r="B12" s="39" t="str">
        <f>IFERROR(INDEX('Betaald tarief 2023'!B:B,MATCH('Betaald percentage 2023'!A12,'Betaald tarief 2023'!A:A,0)),"")</f>
        <v/>
      </c>
      <c r="C12" s="39" t="str">
        <f>IFERROR(INDEX('Betaald tarief 2023'!C:C,MATCH('Betaald percentage 2023'!A12,'Betaald tarief 2023'!A:A,0)),"")</f>
        <v/>
      </c>
      <c r="D12" s="41" cm="1">
        <f t="array" ref="D12">IFERROR(E12/SUMPRODUCT(('Betaald tarief 2023'!$A$2:$A$100000='Betaald percentage 2023'!A12)*'Betaald tarief 2023'!$H$2:$H$100000*'Betaald tarief 2023'!$O$2:$O$100000),0)</f>
        <v>0</v>
      </c>
      <c r="E12" s="42">
        <f>SUMIFS('Betaald tarief 2023'!G:G,'Betaald tarief 2023'!A:A,'Betaald percentage 2023'!A12)</f>
        <v>0</v>
      </c>
      <c r="F12" s="42">
        <f>SUMIFS('Betaald tarief 2023'!Q:Q,'Betaald tarief 2023'!A:A,'Betaald percentage 2023'!A12)</f>
        <v>0</v>
      </c>
      <c r="G12">
        <f>IFERROR(INDEX(Correcties!B:B,MATCH('Betaald percentage 2023'!A12,Correcties!A:A,0)),"")</f>
        <v>0</v>
      </c>
    </row>
    <row r="13" spans="1:7" x14ac:dyDescent="0.25">
      <c r="A13" s="45"/>
      <c r="B13" s="39" t="str">
        <f>IFERROR(INDEX('Betaald tarief 2023'!B:B,MATCH('Betaald percentage 2023'!A13,'Betaald tarief 2023'!A:A,0)),"")</f>
        <v/>
      </c>
      <c r="C13" s="39" t="str">
        <f>IFERROR(INDEX('Betaald tarief 2023'!C:C,MATCH('Betaald percentage 2023'!A13,'Betaald tarief 2023'!A:A,0)),"")</f>
        <v/>
      </c>
      <c r="D13" s="41" cm="1">
        <f t="array" ref="D13">IFERROR(E13/SUMPRODUCT(('Betaald tarief 2023'!$A$2:$A$100000='Betaald percentage 2023'!A13)*'Betaald tarief 2023'!$H$2:$H$100000*'Betaald tarief 2023'!$O$2:$O$100000),0)</f>
        <v>0</v>
      </c>
      <c r="E13" s="42">
        <f>SUMIFS('Betaald tarief 2023'!G:G,'Betaald tarief 2023'!A:A,'Betaald percentage 2023'!A13)</f>
        <v>0</v>
      </c>
      <c r="F13" s="42">
        <f>SUMIFS('Betaald tarief 2023'!Q:Q,'Betaald tarief 2023'!A:A,'Betaald percentage 2023'!A13)</f>
        <v>0</v>
      </c>
      <c r="G13">
        <f>IFERROR(INDEX(Correcties!B:B,MATCH('Betaald percentage 2023'!A13,Correcties!A:A,0)),"")</f>
        <v>0</v>
      </c>
    </row>
    <row r="14" spans="1:7" x14ac:dyDescent="0.25">
      <c r="A14" s="45"/>
      <c r="B14" s="39" t="str">
        <f>IFERROR(INDEX('Betaald tarief 2023'!B:B,MATCH('Betaald percentage 2023'!A14,'Betaald tarief 2023'!A:A,0)),"")</f>
        <v/>
      </c>
      <c r="C14" s="39" t="str">
        <f>IFERROR(INDEX('Betaald tarief 2023'!C:C,MATCH('Betaald percentage 2023'!A14,'Betaald tarief 2023'!A:A,0)),"")</f>
        <v/>
      </c>
      <c r="D14" s="41" cm="1">
        <f t="array" ref="D14">IFERROR(E14/SUMPRODUCT(('Betaald tarief 2023'!$A$2:$A$100000='Betaald percentage 2023'!A14)*'Betaald tarief 2023'!$H$2:$H$100000*'Betaald tarief 2023'!$O$2:$O$100000),0)</f>
        <v>0</v>
      </c>
      <c r="E14" s="42">
        <f>SUMIFS('Betaald tarief 2023'!G:G,'Betaald tarief 2023'!A:A,'Betaald percentage 2023'!A14)</f>
        <v>0</v>
      </c>
      <c r="F14" s="42">
        <f>SUMIFS('Betaald tarief 2023'!Q:Q,'Betaald tarief 2023'!A:A,'Betaald percentage 2023'!A14)</f>
        <v>0</v>
      </c>
      <c r="G14">
        <f>IFERROR(INDEX(Correcties!B:B,MATCH('Betaald percentage 2023'!A14,Correcties!A:A,0)),"")</f>
        <v>0</v>
      </c>
    </row>
    <row r="15" spans="1:7" x14ac:dyDescent="0.25">
      <c r="A15" s="45"/>
      <c r="B15" s="39" t="str">
        <f>IFERROR(INDEX('Betaald tarief 2023'!B:B,MATCH('Betaald percentage 2023'!A15,'Betaald tarief 2023'!A:A,0)),"")</f>
        <v/>
      </c>
      <c r="C15" s="39" t="str">
        <f>IFERROR(INDEX('Betaald tarief 2023'!C:C,MATCH('Betaald percentage 2023'!A15,'Betaald tarief 2023'!A:A,0)),"")</f>
        <v/>
      </c>
      <c r="D15" s="41" cm="1">
        <f t="array" ref="D15">IFERROR(E15/SUMPRODUCT(('Betaald tarief 2023'!$A$2:$A$100000='Betaald percentage 2023'!A15)*'Betaald tarief 2023'!$H$2:$H$100000*'Betaald tarief 2023'!$O$2:$O$100000),0)</f>
        <v>0</v>
      </c>
      <c r="E15" s="42">
        <f>SUMIFS('Betaald tarief 2023'!G:G,'Betaald tarief 2023'!A:A,'Betaald percentage 2023'!A15)</f>
        <v>0</v>
      </c>
      <c r="F15" s="42">
        <f>SUMIFS('Betaald tarief 2023'!Q:Q,'Betaald tarief 2023'!A:A,'Betaald percentage 2023'!A15)</f>
        <v>0</v>
      </c>
      <c r="G15">
        <f>IFERROR(INDEX(Correcties!B:B,MATCH('Betaald percentage 2023'!A15,Correcties!A:A,0)),"")</f>
        <v>0</v>
      </c>
    </row>
    <row r="16" spans="1:7" x14ac:dyDescent="0.25">
      <c r="A16" s="45"/>
      <c r="B16" s="39" t="str">
        <f>IFERROR(INDEX('Betaald tarief 2023'!B:B,MATCH('Betaald percentage 2023'!A16,'Betaald tarief 2023'!A:A,0)),"")</f>
        <v/>
      </c>
      <c r="C16" s="39" t="str">
        <f>IFERROR(INDEX('Betaald tarief 2023'!C:C,MATCH('Betaald percentage 2023'!A16,'Betaald tarief 2023'!A:A,0)),"")</f>
        <v/>
      </c>
      <c r="D16" s="41" cm="1">
        <f t="array" ref="D16">IFERROR(E16/SUMPRODUCT(('Betaald tarief 2023'!$A$2:$A$100000='Betaald percentage 2023'!A16)*'Betaald tarief 2023'!$H$2:$H$100000*'Betaald tarief 2023'!$O$2:$O$100000),0)</f>
        <v>0</v>
      </c>
      <c r="E16" s="42">
        <f>SUMIFS('Betaald tarief 2023'!G:G,'Betaald tarief 2023'!A:A,'Betaald percentage 2023'!A16)</f>
        <v>0</v>
      </c>
      <c r="F16" s="42">
        <f>SUMIFS('Betaald tarief 2023'!Q:Q,'Betaald tarief 2023'!A:A,'Betaald percentage 2023'!A16)</f>
        <v>0</v>
      </c>
      <c r="G16">
        <f>IFERROR(INDEX(Correcties!B:B,MATCH('Betaald percentage 2023'!A16,Correcties!A:A,0)),"")</f>
        <v>0</v>
      </c>
    </row>
    <row r="17" spans="1:7" x14ac:dyDescent="0.25">
      <c r="A17" s="45"/>
      <c r="B17" s="39" t="str">
        <f>IFERROR(INDEX('Betaald tarief 2023'!B:B,MATCH('Betaald percentage 2023'!A17,'Betaald tarief 2023'!A:A,0)),"")</f>
        <v/>
      </c>
      <c r="C17" s="39" t="str">
        <f>IFERROR(INDEX('Betaald tarief 2023'!C:C,MATCH('Betaald percentage 2023'!A17,'Betaald tarief 2023'!A:A,0)),"")</f>
        <v/>
      </c>
      <c r="D17" s="41" cm="1">
        <f t="array" ref="D17">IFERROR(E17/SUMPRODUCT(('Betaald tarief 2023'!$A$2:$A$100000='Betaald percentage 2023'!A17)*'Betaald tarief 2023'!$H$2:$H$100000*'Betaald tarief 2023'!$O$2:$O$100000),0)</f>
        <v>0</v>
      </c>
      <c r="E17" s="42">
        <f>SUMIFS('Betaald tarief 2023'!G:G,'Betaald tarief 2023'!A:A,'Betaald percentage 2023'!A17)</f>
        <v>0</v>
      </c>
      <c r="F17" s="42">
        <f>SUMIFS('Betaald tarief 2023'!Q:Q,'Betaald tarief 2023'!A:A,'Betaald percentage 2023'!A17)</f>
        <v>0</v>
      </c>
      <c r="G17">
        <f>IFERROR(INDEX(Correcties!B:B,MATCH('Betaald percentage 2023'!A17,Correcties!A:A,0)),"")</f>
        <v>0</v>
      </c>
    </row>
    <row r="18" spans="1:7" x14ac:dyDescent="0.25">
      <c r="A18" s="45"/>
      <c r="B18" s="39" t="str">
        <f>IFERROR(INDEX('Betaald tarief 2023'!B:B,MATCH('Betaald percentage 2023'!A18,'Betaald tarief 2023'!A:A,0)),"")</f>
        <v/>
      </c>
      <c r="C18" s="39" t="str">
        <f>IFERROR(INDEX('Betaald tarief 2023'!C:C,MATCH('Betaald percentage 2023'!A18,'Betaald tarief 2023'!A:A,0)),"")</f>
        <v/>
      </c>
      <c r="D18" s="41" cm="1">
        <f t="array" ref="D18">IFERROR(E18/SUMPRODUCT(('Betaald tarief 2023'!$A$2:$A$100000='Betaald percentage 2023'!A18)*'Betaald tarief 2023'!$H$2:$H$100000*'Betaald tarief 2023'!$O$2:$O$100000),0)</f>
        <v>0</v>
      </c>
      <c r="E18" s="42">
        <f>SUMIFS('Betaald tarief 2023'!G:G,'Betaald tarief 2023'!A:A,'Betaald percentage 2023'!A18)</f>
        <v>0</v>
      </c>
      <c r="F18" s="42">
        <f>SUMIFS('Betaald tarief 2023'!Q:Q,'Betaald tarief 2023'!A:A,'Betaald percentage 2023'!A18)</f>
        <v>0</v>
      </c>
      <c r="G18">
        <f>IFERROR(INDEX(Correcties!B:B,MATCH('Betaald percentage 2023'!A18,Correcties!A:A,0)),"")</f>
        <v>0</v>
      </c>
    </row>
    <row r="19" spans="1:7" x14ac:dyDescent="0.25">
      <c r="A19" s="45"/>
      <c r="B19" s="39" t="str">
        <f>IFERROR(INDEX('Betaald tarief 2023'!B:B,MATCH('Betaald percentage 2023'!A19,'Betaald tarief 2023'!A:A,0)),"")</f>
        <v/>
      </c>
      <c r="C19" s="39" t="str">
        <f>IFERROR(INDEX('Betaald tarief 2023'!C:C,MATCH('Betaald percentage 2023'!A19,'Betaald tarief 2023'!A:A,0)),"")</f>
        <v/>
      </c>
      <c r="D19" s="41" cm="1">
        <f t="array" ref="D19">IFERROR(E19/SUMPRODUCT(('Betaald tarief 2023'!$A$2:$A$100000='Betaald percentage 2023'!A19)*'Betaald tarief 2023'!$H$2:$H$100000*'Betaald tarief 2023'!$O$2:$O$100000),0)</f>
        <v>0</v>
      </c>
      <c r="E19" s="42">
        <f>SUMIFS('Betaald tarief 2023'!G:G,'Betaald tarief 2023'!A:A,'Betaald percentage 2023'!A19)</f>
        <v>0</v>
      </c>
      <c r="F19" s="42">
        <f>SUMIFS('Betaald tarief 2023'!Q:Q,'Betaald tarief 2023'!A:A,'Betaald percentage 2023'!A19)</f>
        <v>0</v>
      </c>
      <c r="G19">
        <f>IFERROR(INDEX(Correcties!B:B,MATCH('Betaald percentage 2023'!A19,Correcties!A:A,0)),"")</f>
        <v>0</v>
      </c>
    </row>
    <row r="20" spans="1:7" x14ac:dyDescent="0.25">
      <c r="A20" s="45"/>
      <c r="B20" s="39" t="str">
        <f>IFERROR(INDEX('Betaald tarief 2023'!B:B,MATCH('Betaald percentage 2023'!A20,'Betaald tarief 2023'!A:A,0)),"")</f>
        <v/>
      </c>
      <c r="C20" s="39" t="str">
        <f>IFERROR(INDEX('Betaald tarief 2023'!C:C,MATCH('Betaald percentage 2023'!A20,'Betaald tarief 2023'!A:A,0)),"")</f>
        <v/>
      </c>
      <c r="D20" s="41" cm="1">
        <f t="array" ref="D20">IFERROR(E20/SUMPRODUCT(('Betaald tarief 2023'!$A$2:$A$100000='Betaald percentage 2023'!A20)*'Betaald tarief 2023'!$H$2:$H$100000*'Betaald tarief 2023'!$O$2:$O$100000),0)</f>
        <v>0</v>
      </c>
      <c r="E20" s="42">
        <f>SUMIFS('Betaald tarief 2023'!G:G,'Betaald tarief 2023'!A:A,'Betaald percentage 2023'!A20)</f>
        <v>0</v>
      </c>
      <c r="F20" s="42">
        <f>SUMIFS('Betaald tarief 2023'!Q:Q,'Betaald tarief 2023'!A:A,'Betaald percentage 2023'!A20)</f>
        <v>0</v>
      </c>
      <c r="G20">
        <f>IFERROR(INDEX(Correcties!B:B,MATCH('Betaald percentage 2023'!A20,Correcties!A:A,0)),"")</f>
        <v>0</v>
      </c>
    </row>
    <row r="21" spans="1:7" x14ac:dyDescent="0.25">
      <c r="A21" s="45"/>
      <c r="B21" s="39" t="str">
        <f>IFERROR(INDEX('Betaald tarief 2023'!B:B,MATCH('Betaald percentage 2023'!A21,'Betaald tarief 2023'!A:A,0)),"")</f>
        <v/>
      </c>
      <c r="C21" s="39" t="str">
        <f>IFERROR(INDEX('Betaald tarief 2023'!C:C,MATCH('Betaald percentage 2023'!A21,'Betaald tarief 2023'!A:A,0)),"")</f>
        <v/>
      </c>
      <c r="D21" s="41" cm="1">
        <f t="array" ref="D21">IFERROR(E21/SUMPRODUCT(('Betaald tarief 2023'!$A$2:$A$100000='Betaald percentage 2023'!A21)*'Betaald tarief 2023'!$H$2:$H$100000*'Betaald tarief 2023'!$O$2:$O$100000),0)</f>
        <v>0</v>
      </c>
      <c r="E21" s="42">
        <f>SUMIFS('Betaald tarief 2023'!G:G,'Betaald tarief 2023'!A:A,'Betaald percentage 2023'!A21)</f>
        <v>0</v>
      </c>
      <c r="F21" s="42">
        <f>SUMIFS('Betaald tarief 2023'!Q:Q,'Betaald tarief 2023'!A:A,'Betaald percentage 2023'!A21)</f>
        <v>0</v>
      </c>
      <c r="G21">
        <f>IFERROR(INDEX(Correcties!B:B,MATCH('Betaald percentage 2023'!A21,Correcties!A:A,0)),"")</f>
        <v>0</v>
      </c>
    </row>
    <row r="22" spans="1:7" x14ac:dyDescent="0.25">
      <c r="A22" s="45"/>
      <c r="B22" s="39" t="str">
        <f>IFERROR(INDEX('Betaald tarief 2023'!B:B,MATCH('Betaald percentage 2023'!A22,'Betaald tarief 2023'!A:A,0)),"")</f>
        <v/>
      </c>
      <c r="C22" s="39" t="str">
        <f>IFERROR(INDEX('Betaald tarief 2023'!C:C,MATCH('Betaald percentage 2023'!A22,'Betaald tarief 2023'!A:A,0)),"")</f>
        <v/>
      </c>
      <c r="D22" s="41" cm="1">
        <f t="array" ref="D22">IFERROR(E22/SUMPRODUCT(('Betaald tarief 2023'!$A$2:$A$100000='Betaald percentage 2023'!A22)*'Betaald tarief 2023'!$H$2:$H$100000*'Betaald tarief 2023'!$O$2:$O$100000),0)</f>
        <v>0</v>
      </c>
      <c r="E22" s="42">
        <f>SUMIFS('Betaald tarief 2023'!G:G,'Betaald tarief 2023'!A:A,'Betaald percentage 2023'!A22)</f>
        <v>0</v>
      </c>
      <c r="F22" s="42">
        <f>SUMIFS('Betaald tarief 2023'!Q:Q,'Betaald tarief 2023'!A:A,'Betaald percentage 2023'!A22)</f>
        <v>0</v>
      </c>
      <c r="G22">
        <f>IFERROR(INDEX(Correcties!B:B,MATCH('Betaald percentage 2023'!A22,Correcties!A:A,0)),"")</f>
        <v>0</v>
      </c>
    </row>
    <row r="23" spans="1:7" x14ac:dyDescent="0.25">
      <c r="A23" s="45"/>
      <c r="B23" s="39" t="str">
        <f>IFERROR(INDEX('Betaald tarief 2023'!B:B,MATCH('Betaald percentage 2023'!A23,'Betaald tarief 2023'!A:A,0)),"")</f>
        <v/>
      </c>
      <c r="C23" s="39" t="str">
        <f>IFERROR(INDEX('Betaald tarief 2023'!C:C,MATCH('Betaald percentage 2023'!A23,'Betaald tarief 2023'!A:A,0)),"")</f>
        <v/>
      </c>
      <c r="D23" s="41" cm="1">
        <f t="array" ref="D23">IFERROR(E23/SUMPRODUCT(('Betaald tarief 2023'!$A$2:$A$100000='Betaald percentage 2023'!A23)*'Betaald tarief 2023'!$H$2:$H$100000*'Betaald tarief 2023'!$O$2:$O$100000),0)</f>
        <v>0</v>
      </c>
      <c r="E23" s="42">
        <f>SUMIFS('Betaald tarief 2023'!G:G,'Betaald tarief 2023'!A:A,'Betaald percentage 2023'!A23)</f>
        <v>0</v>
      </c>
      <c r="F23" s="42">
        <f>SUMIFS('Betaald tarief 2023'!Q:Q,'Betaald tarief 2023'!A:A,'Betaald percentage 2023'!A23)</f>
        <v>0</v>
      </c>
      <c r="G23">
        <f>IFERROR(INDEX(Correcties!B:B,MATCH('Betaald percentage 2023'!A23,Correcties!A:A,0)),"")</f>
        <v>0</v>
      </c>
    </row>
    <row r="24" spans="1:7" x14ac:dyDescent="0.25">
      <c r="A24" s="45"/>
      <c r="B24" s="39" t="str">
        <f>IFERROR(INDEX('Betaald tarief 2023'!B:B,MATCH('Betaald percentage 2023'!A24,'Betaald tarief 2023'!A:A,0)),"")</f>
        <v/>
      </c>
      <c r="C24" s="39" t="str">
        <f>IFERROR(INDEX('Betaald tarief 2023'!C:C,MATCH('Betaald percentage 2023'!A24,'Betaald tarief 2023'!A:A,0)),"")</f>
        <v/>
      </c>
      <c r="D24" s="41" cm="1">
        <f t="array" ref="D24">IFERROR(E24/SUMPRODUCT(('Betaald tarief 2023'!$A$2:$A$100000='Betaald percentage 2023'!A24)*'Betaald tarief 2023'!$H$2:$H$100000*'Betaald tarief 2023'!$O$2:$O$100000),0)</f>
        <v>0</v>
      </c>
      <c r="E24" s="42">
        <f>SUMIFS('Betaald tarief 2023'!G:G,'Betaald tarief 2023'!A:A,'Betaald percentage 2023'!A24)</f>
        <v>0</v>
      </c>
      <c r="F24" s="42">
        <f>SUMIFS('Betaald tarief 2023'!Q:Q,'Betaald tarief 2023'!A:A,'Betaald percentage 2023'!A24)</f>
        <v>0</v>
      </c>
      <c r="G24">
        <f>IFERROR(INDEX(Correcties!B:B,MATCH('Betaald percentage 2023'!A24,Correcties!A:A,0)),"")</f>
        <v>0</v>
      </c>
    </row>
    <row r="25" spans="1:7" x14ac:dyDescent="0.25">
      <c r="A25" s="45"/>
      <c r="B25" s="39" t="str">
        <f>IFERROR(INDEX('Betaald tarief 2023'!B:B,MATCH('Betaald percentage 2023'!A25,'Betaald tarief 2023'!A:A,0)),"")</f>
        <v/>
      </c>
      <c r="C25" s="39" t="str">
        <f>IFERROR(INDEX('Betaald tarief 2023'!C:C,MATCH('Betaald percentage 2023'!A25,'Betaald tarief 2023'!A:A,0)),"")</f>
        <v/>
      </c>
      <c r="D25" s="41" cm="1">
        <f t="array" ref="D25">IFERROR(E25/SUMPRODUCT(('Betaald tarief 2023'!$A$2:$A$100000='Betaald percentage 2023'!A25)*'Betaald tarief 2023'!$H$2:$H$100000*'Betaald tarief 2023'!$O$2:$O$100000),0)</f>
        <v>0</v>
      </c>
      <c r="E25" s="42">
        <f>SUMIFS('Betaald tarief 2023'!G:G,'Betaald tarief 2023'!A:A,'Betaald percentage 2023'!A25)</f>
        <v>0</v>
      </c>
      <c r="F25" s="42">
        <f>SUMIFS('Betaald tarief 2023'!Q:Q,'Betaald tarief 2023'!A:A,'Betaald percentage 2023'!A25)</f>
        <v>0</v>
      </c>
      <c r="G25">
        <f>IFERROR(INDEX(Correcties!B:B,MATCH('Betaald percentage 2023'!A25,Correcties!A:A,0)),"")</f>
        <v>0</v>
      </c>
    </row>
    <row r="26" spans="1:7" x14ac:dyDescent="0.25">
      <c r="A26" s="45"/>
      <c r="B26" s="39" t="str">
        <f>IFERROR(INDEX('Betaald tarief 2023'!B:B,MATCH('Betaald percentage 2023'!A26,'Betaald tarief 2023'!A:A,0)),"")</f>
        <v/>
      </c>
      <c r="C26" s="39" t="str">
        <f>IFERROR(INDEX('Betaald tarief 2023'!C:C,MATCH('Betaald percentage 2023'!A26,'Betaald tarief 2023'!A:A,0)),"")</f>
        <v/>
      </c>
      <c r="D26" s="41" cm="1">
        <f t="array" ref="D26">IFERROR(E26/SUMPRODUCT(('Betaald tarief 2023'!$A$2:$A$100000='Betaald percentage 2023'!A26)*'Betaald tarief 2023'!$H$2:$H$100000*'Betaald tarief 2023'!$O$2:$O$100000),0)</f>
        <v>0</v>
      </c>
      <c r="E26" s="42">
        <f>SUMIFS('Betaald tarief 2023'!G:G,'Betaald tarief 2023'!A:A,'Betaald percentage 2023'!A26)</f>
        <v>0</v>
      </c>
      <c r="F26" s="42">
        <f>SUMIFS('Betaald tarief 2023'!Q:Q,'Betaald tarief 2023'!A:A,'Betaald percentage 2023'!A26)</f>
        <v>0</v>
      </c>
      <c r="G26">
        <f>IFERROR(INDEX(Correcties!B:B,MATCH('Betaald percentage 2023'!A26,Correcties!A:A,0)),"")</f>
        <v>0</v>
      </c>
    </row>
    <row r="27" spans="1:7" x14ac:dyDescent="0.25">
      <c r="A27" s="45"/>
      <c r="B27" s="39" t="str">
        <f>IFERROR(INDEX('Betaald tarief 2023'!B:B,MATCH('Betaald percentage 2023'!A27,'Betaald tarief 2023'!A:A,0)),"")</f>
        <v/>
      </c>
      <c r="C27" s="39" t="str">
        <f>IFERROR(INDEX('Betaald tarief 2023'!C:C,MATCH('Betaald percentage 2023'!A27,'Betaald tarief 2023'!A:A,0)),"")</f>
        <v/>
      </c>
      <c r="D27" s="41" cm="1">
        <f t="array" ref="D27">IFERROR(E27/SUMPRODUCT(('Betaald tarief 2023'!$A$2:$A$100000='Betaald percentage 2023'!A27)*'Betaald tarief 2023'!$H$2:$H$100000*'Betaald tarief 2023'!$O$2:$O$100000),0)</f>
        <v>0</v>
      </c>
      <c r="E27" s="42">
        <f>SUMIFS('Betaald tarief 2023'!G:G,'Betaald tarief 2023'!A:A,'Betaald percentage 2023'!A27)</f>
        <v>0</v>
      </c>
      <c r="F27" s="42">
        <f>SUMIFS('Betaald tarief 2023'!Q:Q,'Betaald tarief 2023'!A:A,'Betaald percentage 2023'!A27)</f>
        <v>0</v>
      </c>
      <c r="G27">
        <f>IFERROR(INDEX(Correcties!B:B,MATCH('Betaald percentage 2023'!A27,Correcties!A:A,0)),"")</f>
        <v>0</v>
      </c>
    </row>
    <row r="28" spans="1:7" x14ac:dyDescent="0.25">
      <c r="A28" s="45"/>
      <c r="B28" s="39" t="str">
        <f>IFERROR(INDEX('Betaald tarief 2023'!B:B,MATCH('Betaald percentage 2023'!A28,'Betaald tarief 2023'!A:A,0)),"")</f>
        <v/>
      </c>
      <c r="C28" s="39" t="str">
        <f>IFERROR(INDEX('Betaald tarief 2023'!C:C,MATCH('Betaald percentage 2023'!A28,'Betaald tarief 2023'!A:A,0)),"")</f>
        <v/>
      </c>
      <c r="D28" s="41" cm="1">
        <f t="array" ref="D28">IFERROR(E28/SUMPRODUCT(('Betaald tarief 2023'!$A$2:$A$100000='Betaald percentage 2023'!A28)*'Betaald tarief 2023'!$H$2:$H$100000*'Betaald tarief 2023'!$O$2:$O$100000),0)</f>
        <v>0</v>
      </c>
      <c r="E28" s="42">
        <f>SUMIFS('Betaald tarief 2023'!G:G,'Betaald tarief 2023'!A:A,'Betaald percentage 2023'!A28)</f>
        <v>0</v>
      </c>
      <c r="F28" s="42">
        <f>SUMIFS('Betaald tarief 2023'!Q:Q,'Betaald tarief 2023'!A:A,'Betaald percentage 2023'!A28)</f>
        <v>0</v>
      </c>
      <c r="G28">
        <f>IFERROR(INDEX(Correcties!B:B,MATCH('Betaald percentage 2023'!A28,Correcties!A:A,0)),"")</f>
        <v>0</v>
      </c>
    </row>
    <row r="29" spans="1:7" x14ac:dyDescent="0.25">
      <c r="A29" s="45"/>
      <c r="B29" s="39" t="str">
        <f>IFERROR(INDEX('Betaald tarief 2023'!B:B,MATCH('Betaald percentage 2023'!A29,'Betaald tarief 2023'!A:A,0)),"")</f>
        <v/>
      </c>
      <c r="C29" s="39" t="str">
        <f>IFERROR(INDEX('Betaald tarief 2023'!C:C,MATCH('Betaald percentage 2023'!A29,'Betaald tarief 2023'!A:A,0)),"")</f>
        <v/>
      </c>
      <c r="D29" s="41" cm="1">
        <f t="array" ref="D29">IFERROR(E29/SUMPRODUCT(('Betaald tarief 2023'!$A$2:$A$100000='Betaald percentage 2023'!A29)*'Betaald tarief 2023'!$H$2:$H$100000*'Betaald tarief 2023'!$O$2:$O$100000),0)</f>
        <v>0</v>
      </c>
      <c r="E29" s="42">
        <f>SUMIFS('Betaald tarief 2023'!G:G,'Betaald tarief 2023'!A:A,'Betaald percentage 2023'!A29)</f>
        <v>0</v>
      </c>
      <c r="F29" s="42">
        <f>SUMIFS('Betaald tarief 2023'!Q:Q,'Betaald tarief 2023'!A:A,'Betaald percentage 2023'!A29)</f>
        <v>0</v>
      </c>
      <c r="G29">
        <f>IFERROR(INDEX(Correcties!B:B,MATCH('Betaald percentage 2023'!A29,Correcties!A:A,0)),"")</f>
        <v>0</v>
      </c>
    </row>
    <row r="30" spans="1:7" x14ac:dyDescent="0.25">
      <c r="A30" s="45"/>
      <c r="B30" s="39" t="str">
        <f>IFERROR(INDEX('Betaald tarief 2023'!B:B,MATCH('Betaald percentage 2023'!A30,'Betaald tarief 2023'!A:A,0)),"")</f>
        <v/>
      </c>
      <c r="C30" s="39" t="str">
        <f>IFERROR(INDEX('Betaald tarief 2023'!C:C,MATCH('Betaald percentage 2023'!A30,'Betaald tarief 2023'!A:A,0)),"")</f>
        <v/>
      </c>
      <c r="D30" s="41" cm="1">
        <f t="array" ref="D30">IFERROR(E30/SUMPRODUCT(('Betaald tarief 2023'!$A$2:$A$100000='Betaald percentage 2023'!A30)*'Betaald tarief 2023'!$H$2:$H$100000*'Betaald tarief 2023'!$O$2:$O$100000),0)</f>
        <v>0</v>
      </c>
      <c r="E30" s="42">
        <f>SUMIFS('Betaald tarief 2023'!G:G,'Betaald tarief 2023'!A:A,'Betaald percentage 2023'!A30)</f>
        <v>0</v>
      </c>
      <c r="F30" s="42">
        <f>SUMIFS('Betaald tarief 2023'!Q:Q,'Betaald tarief 2023'!A:A,'Betaald percentage 2023'!A30)</f>
        <v>0</v>
      </c>
      <c r="G30">
        <f>IFERROR(INDEX(Correcties!B:B,MATCH('Betaald percentage 2023'!A30,Correcties!A:A,0)),"")</f>
        <v>0</v>
      </c>
    </row>
    <row r="31" spans="1:7" x14ac:dyDescent="0.25">
      <c r="A31" s="45"/>
      <c r="B31" s="39" t="str">
        <f>IFERROR(INDEX('Betaald tarief 2023'!B:B,MATCH('Betaald percentage 2023'!A31,'Betaald tarief 2023'!A:A,0)),"")</f>
        <v/>
      </c>
      <c r="C31" s="39" t="str">
        <f>IFERROR(INDEX('Betaald tarief 2023'!C:C,MATCH('Betaald percentage 2023'!A31,'Betaald tarief 2023'!A:A,0)),"")</f>
        <v/>
      </c>
      <c r="D31" s="41" cm="1">
        <f t="array" ref="D31">IFERROR(E31/SUMPRODUCT(('Betaald tarief 2023'!$A$2:$A$100000='Betaald percentage 2023'!A31)*'Betaald tarief 2023'!$H$2:$H$100000*'Betaald tarief 2023'!$O$2:$O$100000),0)</f>
        <v>0</v>
      </c>
      <c r="E31" s="42">
        <f>SUMIFS('Betaald tarief 2023'!G:G,'Betaald tarief 2023'!A:A,'Betaald percentage 2023'!A31)</f>
        <v>0</v>
      </c>
      <c r="F31" s="42">
        <f>SUMIFS('Betaald tarief 2023'!Q:Q,'Betaald tarief 2023'!A:A,'Betaald percentage 2023'!A31)</f>
        <v>0</v>
      </c>
      <c r="G31">
        <f>IFERROR(INDEX(Correcties!B:B,MATCH('Betaald percentage 2023'!A31,Correcties!A:A,0)),"")</f>
        <v>0</v>
      </c>
    </row>
    <row r="32" spans="1:7" x14ac:dyDescent="0.25">
      <c r="A32" s="45"/>
      <c r="B32" s="39" t="str">
        <f>IFERROR(INDEX('Betaald tarief 2023'!B:B,MATCH('Betaald percentage 2023'!A32,'Betaald tarief 2023'!A:A,0)),"")</f>
        <v/>
      </c>
      <c r="C32" s="39" t="str">
        <f>IFERROR(INDEX('Betaald tarief 2023'!C:C,MATCH('Betaald percentage 2023'!A32,'Betaald tarief 2023'!A:A,0)),"")</f>
        <v/>
      </c>
      <c r="D32" s="41" cm="1">
        <f t="array" ref="D32">IFERROR(E32/SUMPRODUCT(('Betaald tarief 2023'!$A$2:$A$100000='Betaald percentage 2023'!A32)*'Betaald tarief 2023'!$H$2:$H$100000*'Betaald tarief 2023'!$O$2:$O$100000),0)</f>
        <v>0</v>
      </c>
      <c r="E32" s="42">
        <f>SUMIFS('Betaald tarief 2023'!G:G,'Betaald tarief 2023'!A:A,'Betaald percentage 2023'!A32)</f>
        <v>0</v>
      </c>
      <c r="F32" s="42">
        <f>SUMIFS('Betaald tarief 2023'!Q:Q,'Betaald tarief 2023'!A:A,'Betaald percentage 2023'!A32)</f>
        <v>0</v>
      </c>
      <c r="G32">
        <f>IFERROR(INDEX(Correcties!B:B,MATCH('Betaald percentage 2023'!A32,Correcties!A:A,0)),"")</f>
        <v>0</v>
      </c>
    </row>
    <row r="33" spans="1:7" x14ac:dyDescent="0.25">
      <c r="A33" s="45"/>
      <c r="B33" s="39" t="str">
        <f>IFERROR(INDEX('Betaald tarief 2023'!B:B,MATCH('Betaald percentage 2023'!A33,'Betaald tarief 2023'!A:A,0)),"")</f>
        <v/>
      </c>
      <c r="C33" s="39" t="str">
        <f>IFERROR(INDEX('Betaald tarief 2023'!C:C,MATCH('Betaald percentage 2023'!A33,'Betaald tarief 2023'!A:A,0)),"")</f>
        <v/>
      </c>
      <c r="D33" s="41" cm="1">
        <f t="array" ref="D33">IFERROR(E33/SUMPRODUCT(('Betaald tarief 2023'!$A$2:$A$100000='Betaald percentage 2023'!A33)*'Betaald tarief 2023'!$H$2:$H$100000*'Betaald tarief 2023'!$O$2:$O$100000),0)</f>
        <v>0</v>
      </c>
      <c r="E33" s="42">
        <f>SUMIFS('Betaald tarief 2023'!G:G,'Betaald tarief 2023'!A:A,'Betaald percentage 2023'!A33)</f>
        <v>0</v>
      </c>
      <c r="F33" s="42">
        <f>SUMIFS('Betaald tarief 2023'!Q:Q,'Betaald tarief 2023'!A:A,'Betaald percentage 2023'!A33)</f>
        <v>0</v>
      </c>
      <c r="G33">
        <f>IFERROR(INDEX(Correcties!B:B,MATCH('Betaald percentage 2023'!A33,Correcties!A:A,0)),"")</f>
        <v>0</v>
      </c>
    </row>
    <row r="34" spans="1:7" x14ac:dyDescent="0.25">
      <c r="A34" s="45"/>
      <c r="B34" s="39" t="str">
        <f>IFERROR(INDEX('Betaald tarief 2023'!B:B,MATCH('Betaald percentage 2023'!A34,'Betaald tarief 2023'!A:A,0)),"")</f>
        <v/>
      </c>
      <c r="C34" s="39" t="str">
        <f>IFERROR(INDEX('Betaald tarief 2023'!C:C,MATCH('Betaald percentage 2023'!A34,'Betaald tarief 2023'!A:A,0)),"")</f>
        <v/>
      </c>
      <c r="D34" s="41" cm="1">
        <f t="array" ref="D34">IFERROR(E34/SUMPRODUCT(('Betaald tarief 2023'!$A$2:$A$100000='Betaald percentage 2023'!A34)*'Betaald tarief 2023'!$H$2:$H$100000*'Betaald tarief 2023'!$O$2:$O$100000),0)</f>
        <v>0</v>
      </c>
      <c r="E34" s="42">
        <f>SUMIFS('Betaald tarief 2023'!G:G,'Betaald tarief 2023'!A:A,'Betaald percentage 2023'!A34)</f>
        <v>0</v>
      </c>
      <c r="F34" s="42">
        <f>SUMIFS('Betaald tarief 2023'!Q:Q,'Betaald tarief 2023'!A:A,'Betaald percentage 2023'!A34)</f>
        <v>0</v>
      </c>
      <c r="G34">
        <f>IFERROR(INDEX(Correcties!B:B,MATCH('Betaald percentage 2023'!A34,Correcties!A:A,0)),"")</f>
        <v>0</v>
      </c>
    </row>
    <row r="35" spans="1:7" x14ac:dyDescent="0.25">
      <c r="A35" s="45"/>
      <c r="B35" s="39" t="str">
        <f>IFERROR(INDEX('Betaald tarief 2023'!B:B,MATCH('Betaald percentage 2023'!A35,'Betaald tarief 2023'!A:A,0)),"")</f>
        <v/>
      </c>
      <c r="C35" s="39" t="str">
        <f>IFERROR(INDEX('Betaald tarief 2023'!C:C,MATCH('Betaald percentage 2023'!A35,'Betaald tarief 2023'!A:A,0)),"")</f>
        <v/>
      </c>
      <c r="D35" s="41" cm="1">
        <f t="array" ref="D35">IFERROR(E35/SUMPRODUCT(('Betaald tarief 2023'!$A$2:$A$100000='Betaald percentage 2023'!A35)*'Betaald tarief 2023'!$H$2:$H$100000*'Betaald tarief 2023'!$O$2:$O$100000),0)</f>
        <v>0</v>
      </c>
      <c r="E35" s="42">
        <f>SUMIFS('Betaald tarief 2023'!G:G,'Betaald tarief 2023'!A:A,'Betaald percentage 2023'!A35)</f>
        <v>0</v>
      </c>
      <c r="F35" s="42">
        <f>SUMIFS('Betaald tarief 2023'!Q:Q,'Betaald tarief 2023'!A:A,'Betaald percentage 2023'!A35)</f>
        <v>0</v>
      </c>
      <c r="G35">
        <f>IFERROR(INDEX(Correcties!B:B,MATCH('Betaald percentage 2023'!A35,Correcties!A:A,0)),"")</f>
        <v>0</v>
      </c>
    </row>
    <row r="36" spans="1:7" x14ac:dyDescent="0.25">
      <c r="A36" s="45"/>
      <c r="B36" s="39" t="str">
        <f>IFERROR(INDEX('Betaald tarief 2023'!B:B,MATCH('Betaald percentage 2023'!A36,'Betaald tarief 2023'!A:A,0)),"")</f>
        <v/>
      </c>
      <c r="C36" s="39" t="str">
        <f>IFERROR(INDEX('Betaald tarief 2023'!C:C,MATCH('Betaald percentage 2023'!A36,'Betaald tarief 2023'!A:A,0)),"")</f>
        <v/>
      </c>
      <c r="D36" s="41" cm="1">
        <f t="array" ref="D36">IFERROR(E36/SUMPRODUCT(('Betaald tarief 2023'!$A$2:$A$100000='Betaald percentage 2023'!A36)*'Betaald tarief 2023'!$H$2:$H$100000*'Betaald tarief 2023'!$O$2:$O$100000),0)</f>
        <v>0</v>
      </c>
      <c r="E36" s="42">
        <f>SUMIFS('Betaald tarief 2023'!G:G,'Betaald tarief 2023'!A:A,'Betaald percentage 2023'!A36)</f>
        <v>0</v>
      </c>
      <c r="F36" s="42">
        <f>SUMIFS('Betaald tarief 2023'!Q:Q,'Betaald tarief 2023'!A:A,'Betaald percentage 2023'!A36)</f>
        <v>0</v>
      </c>
      <c r="G36">
        <f>IFERROR(INDEX(Correcties!B:B,MATCH('Betaald percentage 2023'!A36,Correcties!A:A,0)),"")</f>
        <v>0</v>
      </c>
    </row>
    <row r="37" spans="1:7" x14ac:dyDescent="0.25">
      <c r="A37" s="45"/>
      <c r="B37" s="39" t="str">
        <f>IFERROR(INDEX('Betaald tarief 2023'!B:B,MATCH('Betaald percentage 2023'!A37,'Betaald tarief 2023'!A:A,0)),"")</f>
        <v/>
      </c>
      <c r="C37" s="39" t="str">
        <f>IFERROR(INDEX('Betaald tarief 2023'!C:C,MATCH('Betaald percentage 2023'!A37,'Betaald tarief 2023'!A:A,0)),"")</f>
        <v/>
      </c>
      <c r="D37" s="41" cm="1">
        <f t="array" ref="D37">IFERROR(E37/SUMPRODUCT(('Betaald tarief 2023'!$A$2:$A$100000='Betaald percentage 2023'!A37)*'Betaald tarief 2023'!$H$2:$H$100000*'Betaald tarief 2023'!$O$2:$O$100000),0)</f>
        <v>0</v>
      </c>
      <c r="E37" s="42">
        <f>SUMIFS('Betaald tarief 2023'!G:G,'Betaald tarief 2023'!A:A,'Betaald percentage 2023'!A37)</f>
        <v>0</v>
      </c>
      <c r="F37" s="42">
        <f>SUMIFS('Betaald tarief 2023'!Q:Q,'Betaald tarief 2023'!A:A,'Betaald percentage 2023'!A37)</f>
        <v>0</v>
      </c>
      <c r="G37">
        <f>IFERROR(INDEX(Correcties!B:B,MATCH('Betaald percentage 2023'!A37,Correcties!A:A,0)),"")</f>
        <v>0</v>
      </c>
    </row>
    <row r="38" spans="1:7" x14ac:dyDescent="0.25">
      <c r="A38" s="45"/>
      <c r="B38" s="39" t="str">
        <f>IFERROR(INDEX('Betaald tarief 2023'!B:B,MATCH('Betaald percentage 2023'!A38,'Betaald tarief 2023'!A:A,0)),"")</f>
        <v/>
      </c>
      <c r="C38" s="39" t="str">
        <f>IFERROR(INDEX('Betaald tarief 2023'!C:C,MATCH('Betaald percentage 2023'!A38,'Betaald tarief 2023'!A:A,0)),"")</f>
        <v/>
      </c>
      <c r="D38" s="41" cm="1">
        <f t="array" ref="D38">IFERROR(E38/SUMPRODUCT(('Betaald tarief 2023'!$A$2:$A$100000='Betaald percentage 2023'!A38)*'Betaald tarief 2023'!$H$2:$H$100000*'Betaald tarief 2023'!$O$2:$O$100000),0)</f>
        <v>0</v>
      </c>
      <c r="E38" s="42">
        <f>SUMIFS('Betaald tarief 2023'!G:G,'Betaald tarief 2023'!A:A,'Betaald percentage 2023'!A38)</f>
        <v>0</v>
      </c>
      <c r="F38" s="42">
        <f>SUMIFS('Betaald tarief 2023'!Q:Q,'Betaald tarief 2023'!A:A,'Betaald percentage 2023'!A38)</f>
        <v>0</v>
      </c>
      <c r="G38">
        <f>IFERROR(INDEX(Correcties!B:B,MATCH('Betaald percentage 2023'!A38,Correcties!A:A,0)),"")</f>
        <v>0</v>
      </c>
    </row>
    <row r="39" spans="1:7" x14ac:dyDescent="0.25">
      <c r="A39" s="45"/>
      <c r="B39" s="39" t="str">
        <f>IFERROR(INDEX('Betaald tarief 2023'!B:B,MATCH('Betaald percentage 2023'!A39,'Betaald tarief 2023'!A:A,0)),"")</f>
        <v/>
      </c>
      <c r="C39" s="39" t="str">
        <f>IFERROR(INDEX('Betaald tarief 2023'!C:C,MATCH('Betaald percentage 2023'!A39,'Betaald tarief 2023'!A:A,0)),"")</f>
        <v/>
      </c>
      <c r="D39" s="41" cm="1">
        <f t="array" ref="D39">IFERROR(E39/SUMPRODUCT(('Betaald tarief 2023'!$A$2:$A$100000='Betaald percentage 2023'!A39)*'Betaald tarief 2023'!$H$2:$H$100000*'Betaald tarief 2023'!$O$2:$O$100000),0)</f>
        <v>0</v>
      </c>
      <c r="E39" s="42">
        <f>SUMIFS('Betaald tarief 2023'!G:G,'Betaald tarief 2023'!A:A,'Betaald percentage 2023'!A39)</f>
        <v>0</v>
      </c>
      <c r="F39" s="42">
        <f>SUMIFS('Betaald tarief 2023'!Q:Q,'Betaald tarief 2023'!A:A,'Betaald percentage 2023'!A39)</f>
        <v>0</v>
      </c>
      <c r="G39">
        <f>IFERROR(INDEX(Correcties!B:B,MATCH('Betaald percentage 2023'!A39,Correcties!A:A,0)),"")</f>
        <v>0</v>
      </c>
    </row>
    <row r="40" spans="1:7" x14ac:dyDescent="0.25">
      <c r="A40" s="45"/>
      <c r="B40" s="39" t="str">
        <f>IFERROR(INDEX('Betaald tarief 2023'!B:B,MATCH('Betaald percentage 2023'!A40,'Betaald tarief 2023'!A:A,0)),"")</f>
        <v/>
      </c>
      <c r="C40" s="39" t="str">
        <f>IFERROR(INDEX('Betaald tarief 2023'!C:C,MATCH('Betaald percentage 2023'!A40,'Betaald tarief 2023'!A:A,0)),"")</f>
        <v/>
      </c>
      <c r="D40" s="41" cm="1">
        <f t="array" ref="D40">IFERROR(E40/SUMPRODUCT(('Betaald tarief 2023'!$A$2:$A$100000='Betaald percentage 2023'!A40)*'Betaald tarief 2023'!$H$2:$H$100000*'Betaald tarief 2023'!$O$2:$O$100000),0)</f>
        <v>0</v>
      </c>
      <c r="E40" s="42">
        <f>SUMIFS('Betaald tarief 2023'!G:G,'Betaald tarief 2023'!A:A,'Betaald percentage 2023'!A40)</f>
        <v>0</v>
      </c>
      <c r="F40" s="42">
        <f>SUMIFS('Betaald tarief 2023'!Q:Q,'Betaald tarief 2023'!A:A,'Betaald percentage 2023'!A40)</f>
        <v>0</v>
      </c>
      <c r="G40">
        <f>IFERROR(INDEX(Correcties!B:B,MATCH('Betaald percentage 2023'!A40,Correcties!A:A,0)),"")</f>
        <v>0</v>
      </c>
    </row>
    <row r="41" spans="1:7" x14ac:dyDescent="0.25">
      <c r="A41" s="45"/>
      <c r="B41" s="39" t="str">
        <f>IFERROR(INDEX('Betaald tarief 2023'!B:B,MATCH('Betaald percentage 2023'!A41,'Betaald tarief 2023'!A:A,0)),"")</f>
        <v/>
      </c>
      <c r="C41" s="39" t="str">
        <f>IFERROR(INDEX('Betaald tarief 2023'!C:C,MATCH('Betaald percentage 2023'!A41,'Betaald tarief 2023'!A:A,0)),"")</f>
        <v/>
      </c>
      <c r="D41" s="41" cm="1">
        <f t="array" ref="D41">IFERROR(E41/SUMPRODUCT(('Betaald tarief 2023'!$A$2:$A$100000='Betaald percentage 2023'!A41)*'Betaald tarief 2023'!$H$2:$H$100000*'Betaald tarief 2023'!$O$2:$O$100000),0)</f>
        <v>0</v>
      </c>
      <c r="E41" s="42">
        <f>SUMIFS('Betaald tarief 2023'!G:G,'Betaald tarief 2023'!A:A,'Betaald percentage 2023'!A41)</f>
        <v>0</v>
      </c>
      <c r="F41" s="42">
        <f>SUMIFS('Betaald tarief 2023'!Q:Q,'Betaald tarief 2023'!A:A,'Betaald percentage 2023'!A41)</f>
        <v>0</v>
      </c>
      <c r="G41">
        <f>IFERROR(INDEX(Correcties!B:B,MATCH('Betaald percentage 2023'!A41,Correcties!A:A,0)),"")</f>
        <v>0</v>
      </c>
    </row>
    <row r="42" spans="1:7" x14ac:dyDescent="0.25">
      <c r="A42" s="45"/>
      <c r="B42" s="39" t="str">
        <f>IFERROR(INDEX('Betaald tarief 2023'!B:B,MATCH('Betaald percentage 2023'!A42,'Betaald tarief 2023'!A:A,0)),"")</f>
        <v/>
      </c>
      <c r="C42" s="39" t="str">
        <f>IFERROR(INDEX('Betaald tarief 2023'!C:C,MATCH('Betaald percentage 2023'!A42,'Betaald tarief 2023'!A:A,0)),"")</f>
        <v/>
      </c>
      <c r="D42" s="41" cm="1">
        <f t="array" ref="D42">IFERROR(E42/SUMPRODUCT(('Betaald tarief 2023'!$A$2:$A$100000='Betaald percentage 2023'!A42)*'Betaald tarief 2023'!$H$2:$H$100000*'Betaald tarief 2023'!$O$2:$O$100000),0)</f>
        <v>0</v>
      </c>
      <c r="E42" s="42">
        <f>SUMIFS('Betaald tarief 2023'!G:G,'Betaald tarief 2023'!A:A,'Betaald percentage 2023'!A42)</f>
        <v>0</v>
      </c>
      <c r="F42" s="42">
        <f>SUMIFS('Betaald tarief 2023'!Q:Q,'Betaald tarief 2023'!A:A,'Betaald percentage 2023'!A42)</f>
        <v>0</v>
      </c>
      <c r="G42">
        <f>IFERROR(INDEX(Correcties!B:B,MATCH('Betaald percentage 2023'!A42,Correcties!A:A,0)),"")</f>
        <v>0</v>
      </c>
    </row>
    <row r="43" spans="1:7" x14ac:dyDescent="0.25">
      <c r="A43" s="45"/>
      <c r="B43" s="39" t="str">
        <f>IFERROR(INDEX('Betaald tarief 2023'!B:B,MATCH('Betaald percentage 2023'!A43,'Betaald tarief 2023'!A:A,0)),"")</f>
        <v/>
      </c>
      <c r="C43" s="39" t="str">
        <f>IFERROR(INDEX('Betaald tarief 2023'!C:C,MATCH('Betaald percentage 2023'!A43,'Betaald tarief 2023'!A:A,0)),"")</f>
        <v/>
      </c>
      <c r="D43" s="41" cm="1">
        <f t="array" ref="D43">IFERROR(E43/SUMPRODUCT(('Betaald tarief 2023'!$A$2:$A$100000='Betaald percentage 2023'!A43)*'Betaald tarief 2023'!$H$2:$H$100000*'Betaald tarief 2023'!$O$2:$O$100000),0)</f>
        <v>0</v>
      </c>
      <c r="E43" s="42">
        <f>SUMIFS('Betaald tarief 2023'!G:G,'Betaald tarief 2023'!A:A,'Betaald percentage 2023'!A43)</f>
        <v>0</v>
      </c>
      <c r="F43" s="42">
        <f>SUMIFS('Betaald tarief 2023'!Q:Q,'Betaald tarief 2023'!A:A,'Betaald percentage 2023'!A43)</f>
        <v>0</v>
      </c>
      <c r="G43">
        <f>IFERROR(INDEX(Correcties!B:B,MATCH('Betaald percentage 2023'!A43,Correcties!A:A,0)),"")</f>
        <v>0</v>
      </c>
    </row>
    <row r="44" spans="1:7" x14ac:dyDescent="0.25">
      <c r="A44" s="45"/>
      <c r="B44" s="39" t="str">
        <f>IFERROR(INDEX('Betaald tarief 2023'!B:B,MATCH('Betaald percentage 2023'!A44,'Betaald tarief 2023'!A:A,0)),"")</f>
        <v/>
      </c>
      <c r="C44" s="39" t="str">
        <f>IFERROR(INDEX('Betaald tarief 2023'!C:C,MATCH('Betaald percentage 2023'!A44,'Betaald tarief 2023'!A:A,0)),"")</f>
        <v/>
      </c>
      <c r="D44" s="41" cm="1">
        <f t="array" ref="D44">IFERROR(E44/SUMPRODUCT(('Betaald tarief 2023'!$A$2:$A$100000='Betaald percentage 2023'!A44)*'Betaald tarief 2023'!$H$2:$H$100000*'Betaald tarief 2023'!$O$2:$O$100000),0)</f>
        <v>0</v>
      </c>
      <c r="E44" s="42">
        <f>SUMIFS('Betaald tarief 2023'!G:G,'Betaald tarief 2023'!A:A,'Betaald percentage 2023'!A44)</f>
        <v>0</v>
      </c>
      <c r="F44" s="42">
        <f>SUMIFS('Betaald tarief 2023'!Q:Q,'Betaald tarief 2023'!A:A,'Betaald percentage 2023'!A44)</f>
        <v>0</v>
      </c>
      <c r="G44">
        <f>IFERROR(INDEX(Correcties!B:B,MATCH('Betaald percentage 2023'!A44,Correcties!A:A,0)),"")</f>
        <v>0</v>
      </c>
    </row>
    <row r="45" spans="1:7" x14ac:dyDescent="0.25">
      <c r="A45" s="45"/>
      <c r="B45" s="39" t="str">
        <f>IFERROR(INDEX('Betaald tarief 2023'!B:B,MATCH('Betaald percentage 2023'!A45,'Betaald tarief 2023'!A:A,0)),"")</f>
        <v/>
      </c>
      <c r="C45" s="39" t="str">
        <f>IFERROR(INDEX('Betaald tarief 2023'!C:C,MATCH('Betaald percentage 2023'!A45,'Betaald tarief 2023'!A:A,0)),"")</f>
        <v/>
      </c>
      <c r="D45" s="41" cm="1">
        <f t="array" ref="D45">IFERROR(E45/SUMPRODUCT(('Betaald tarief 2023'!$A$2:$A$100000='Betaald percentage 2023'!A45)*'Betaald tarief 2023'!$H$2:$H$100000*'Betaald tarief 2023'!$O$2:$O$100000),0)</f>
        <v>0</v>
      </c>
      <c r="E45" s="42">
        <f>SUMIFS('Betaald tarief 2023'!G:G,'Betaald tarief 2023'!A:A,'Betaald percentage 2023'!A45)</f>
        <v>0</v>
      </c>
      <c r="F45" s="42">
        <f>SUMIFS('Betaald tarief 2023'!Q:Q,'Betaald tarief 2023'!A:A,'Betaald percentage 2023'!A45)</f>
        <v>0</v>
      </c>
      <c r="G45">
        <f>IFERROR(INDEX(Correcties!B:B,MATCH('Betaald percentage 2023'!A45,Correcties!A:A,0)),"")</f>
        <v>0</v>
      </c>
    </row>
    <row r="46" spans="1:7" x14ac:dyDescent="0.25">
      <c r="A46" s="45"/>
      <c r="B46" s="39" t="str">
        <f>IFERROR(INDEX('Betaald tarief 2023'!B:B,MATCH('Betaald percentage 2023'!A46,'Betaald tarief 2023'!A:A,0)),"")</f>
        <v/>
      </c>
      <c r="C46" s="39" t="str">
        <f>IFERROR(INDEX('Betaald tarief 2023'!C:C,MATCH('Betaald percentage 2023'!A46,'Betaald tarief 2023'!A:A,0)),"")</f>
        <v/>
      </c>
      <c r="D46" s="41" cm="1">
        <f t="array" ref="D46">IFERROR(E46/SUMPRODUCT(('Betaald tarief 2023'!$A$2:$A$100000='Betaald percentage 2023'!A46)*'Betaald tarief 2023'!$H$2:$H$100000*'Betaald tarief 2023'!$O$2:$O$100000),0)</f>
        <v>0</v>
      </c>
      <c r="E46" s="42">
        <f>SUMIFS('Betaald tarief 2023'!G:G,'Betaald tarief 2023'!A:A,'Betaald percentage 2023'!A46)</f>
        <v>0</v>
      </c>
      <c r="F46" s="42">
        <f>SUMIFS('Betaald tarief 2023'!Q:Q,'Betaald tarief 2023'!A:A,'Betaald percentage 2023'!A46)</f>
        <v>0</v>
      </c>
      <c r="G46">
        <f>IFERROR(INDEX(Correcties!B:B,MATCH('Betaald percentage 2023'!A46,Correcties!A:A,0)),"")</f>
        <v>0</v>
      </c>
    </row>
    <row r="47" spans="1:7" x14ac:dyDescent="0.25">
      <c r="A47" s="45"/>
      <c r="B47" s="39" t="str">
        <f>IFERROR(INDEX('Betaald tarief 2023'!B:B,MATCH('Betaald percentage 2023'!A47,'Betaald tarief 2023'!A:A,0)),"")</f>
        <v/>
      </c>
      <c r="C47" s="39" t="str">
        <f>IFERROR(INDEX('Betaald tarief 2023'!C:C,MATCH('Betaald percentage 2023'!A47,'Betaald tarief 2023'!A:A,0)),"")</f>
        <v/>
      </c>
      <c r="D47" s="41" cm="1">
        <f t="array" ref="D47">IFERROR(E47/SUMPRODUCT(('Betaald tarief 2023'!$A$2:$A$100000='Betaald percentage 2023'!A47)*'Betaald tarief 2023'!$H$2:$H$100000*'Betaald tarief 2023'!$O$2:$O$100000),0)</f>
        <v>0</v>
      </c>
      <c r="E47" s="42">
        <f>SUMIFS('Betaald tarief 2023'!G:G,'Betaald tarief 2023'!A:A,'Betaald percentage 2023'!A47)</f>
        <v>0</v>
      </c>
      <c r="F47" s="42">
        <f>SUMIFS('Betaald tarief 2023'!Q:Q,'Betaald tarief 2023'!A:A,'Betaald percentage 2023'!A47)</f>
        <v>0</v>
      </c>
      <c r="G47">
        <f>IFERROR(INDEX(Correcties!B:B,MATCH('Betaald percentage 2023'!A47,Correcties!A:A,0)),"")</f>
        <v>0</v>
      </c>
    </row>
    <row r="48" spans="1:7" x14ac:dyDescent="0.25">
      <c r="A48" s="45"/>
      <c r="B48" s="39" t="str">
        <f>IFERROR(INDEX('Betaald tarief 2023'!B:B,MATCH('Betaald percentage 2023'!A48,'Betaald tarief 2023'!A:A,0)),"")</f>
        <v/>
      </c>
      <c r="C48" s="39" t="str">
        <f>IFERROR(INDEX('Betaald tarief 2023'!C:C,MATCH('Betaald percentage 2023'!A48,'Betaald tarief 2023'!A:A,0)),"")</f>
        <v/>
      </c>
      <c r="D48" s="41" cm="1">
        <f t="array" ref="D48">IFERROR(E48/SUMPRODUCT(('Betaald tarief 2023'!$A$2:$A$100000='Betaald percentage 2023'!A48)*'Betaald tarief 2023'!$H$2:$H$100000*'Betaald tarief 2023'!$O$2:$O$100000),0)</f>
        <v>0</v>
      </c>
      <c r="E48" s="42">
        <f>SUMIFS('Betaald tarief 2023'!G:G,'Betaald tarief 2023'!A:A,'Betaald percentage 2023'!A48)</f>
        <v>0</v>
      </c>
      <c r="F48" s="42">
        <f>SUMIFS('Betaald tarief 2023'!Q:Q,'Betaald tarief 2023'!A:A,'Betaald percentage 2023'!A48)</f>
        <v>0</v>
      </c>
      <c r="G48">
        <f>IFERROR(INDEX(Correcties!B:B,MATCH('Betaald percentage 2023'!A48,Correcties!A:A,0)),"")</f>
        <v>0</v>
      </c>
    </row>
    <row r="49" spans="1:7" x14ac:dyDescent="0.25">
      <c r="A49" s="45"/>
      <c r="B49" s="39" t="str">
        <f>IFERROR(INDEX('Betaald tarief 2023'!B:B,MATCH('Betaald percentage 2023'!A49,'Betaald tarief 2023'!A:A,0)),"")</f>
        <v/>
      </c>
      <c r="C49" s="39" t="str">
        <f>IFERROR(INDEX('Betaald tarief 2023'!C:C,MATCH('Betaald percentage 2023'!A49,'Betaald tarief 2023'!A:A,0)),"")</f>
        <v/>
      </c>
      <c r="D49" s="41" cm="1">
        <f t="array" ref="D49">IFERROR(E49/SUMPRODUCT(('Betaald tarief 2023'!$A$2:$A$100000='Betaald percentage 2023'!A49)*'Betaald tarief 2023'!$H$2:$H$100000*'Betaald tarief 2023'!$O$2:$O$100000),0)</f>
        <v>0</v>
      </c>
      <c r="E49" s="42">
        <f>SUMIFS('Betaald tarief 2023'!G:G,'Betaald tarief 2023'!A:A,'Betaald percentage 2023'!A49)</f>
        <v>0</v>
      </c>
      <c r="F49" s="42">
        <f>SUMIFS('Betaald tarief 2023'!Q:Q,'Betaald tarief 2023'!A:A,'Betaald percentage 2023'!A49)</f>
        <v>0</v>
      </c>
      <c r="G49">
        <f>IFERROR(INDEX(Correcties!B:B,MATCH('Betaald percentage 2023'!A49,Correcties!A:A,0)),"")</f>
        <v>0</v>
      </c>
    </row>
    <row r="50" spans="1:7" x14ac:dyDescent="0.25">
      <c r="A50" s="45"/>
      <c r="B50" s="39" t="str">
        <f>IFERROR(INDEX('Betaald tarief 2023'!B:B,MATCH('Betaald percentage 2023'!A50,'Betaald tarief 2023'!A:A,0)),"")</f>
        <v/>
      </c>
      <c r="C50" s="39" t="str">
        <f>IFERROR(INDEX('Betaald tarief 2023'!C:C,MATCH('Betaald percentage 2023'!A50,'Betaald tarief 2023'!A:A,0)),"")</f>
        <v/>
      </c>
      <c r="D50" s="41" cm="1">
        <f t="array" ref="D50">IFERROR(E50/SUMPRODUCT(('Betaald tarief 2023'!$A$2:$A$100000='Betaald percentage 2023'!A50)*'Betaald tarief 2023'!$H$2:$H$100000*'Betaald tarief 2023'!$O$2:$O$100000),0)</f>
        <v>0</v>
      </c>
      <c r="E50" s="42">
        <f>SUMIFS('Betaald tarief 2023'!G:G,'Betaald tarief 2023'!A:A,'Betaald percentage 2023'!A50)</f>
        <v>0</v>
      </c>
      <c r="F50" s="42">
        <f>SUMIFS('Betaald tarief 2023'!Q:Q,'Betaald tarief 2023'!A:A,'Betaald percentage 2023'!A50)</f>
        <v>0</v>
      </c>
      <c r="G50">
        <f>IFERROR(INDEX(Correcties!B:B,MATCH('Betaald percentage 2023'!A50,Correcties!A:A,0)),"")</f>
        <v>0</v>
      </c>
    </row>
    <row r="51" spans="1:7" x14ac:dyDescent="0.25">
      <c r="A51" s="45"/>
      <c r="B51" s="39" t="str">
        <f>IFERROR(INDEX('Betaald tarief 2023'!B:B,MATCH('Betaald percentage 2023'!A51,'Betaald tarief 2023'!A:A,0)),"")</f>
        <v/>
      </c>
      <c r="C51" s="39" t="str">
        <f>IFERROR(INDEX('Betaald tarief 2023'!C:C,MATCH('Betaald percentage 2023'!A51,'Betaald tarief 2023'!A:A,0)),"")</f>
        <v/>
      </c>
      <c r="D51" s="41" cm="1">
        <f t="array" ref="D51">IFERROR(E51/SUMPRODUCT(('Betaald tarief 2023'!$A$2:$A$100000='Betaald percentage 2023'!A51)*'Betaald tarief 2023'!$H$2:$H$100000*'Betaald tarief 2023'!$O$2:$O$100000),0)</f>
        <v>0</v>
      </c>
      <c r="E51" s="42">
        <f>SUMIFS('Betaald tarief 2023'!G:G,'Betaald tarief 2023'!A:A,'Betaald percentage 2023'!A51)</f>
        <v>0</v>
      </c>
      <c r="F51" s="42">
        <f>SUMIFS('Betaald tarief 2023'!Q:Q,'Betaald tarief 2023'!A:A,'Betaald percentage 2023'!A51)</f>
        <v>0</v>
      </c>
      <c r="G51">
        <f>IFERROR(INDEX(Correcties!B:B,MATCH('Betaald percentage 2023'!A51,Correcties!A:A,0)),"")</f>
        <v>0</v>
      </c>
    </row>
    <row r="52" spans="1:7" x14ac:dyDescent="0.25">
      <c r="A52" s="45"/>
      <c r="B52" s="39" t="str">
        <f>IFERROR(INDEX('Betaald tarief 2023'!B:B,MATCH('Betaald percentage 2023'!A52,'Betaald tarief 2023'!A:A,0)),"")</f>
        <v/>
      </c>
      <c r="C52" s="39" t="str">
        <f>IFERROR(INDEX('Betaald tarief 2023'!C:C,MATCH('Betaald percentage 2023'!A52,'Betaald tarief 2023'!A:A,0)),"")</f>
        <v/>
      </c>
      <c r="D52" s="41" cm="1">
        <f t="array" ref="D52">IFERROR(E52/SUMPRODUCT(('Betaald tarief 2023'!$A$2:$A$100000='Betaald percentage 2023'!A52)*'Betaald tarief 2023'!$H$2:$H$100000*'Betaald tarief 2023'!$O$2:$O$100000),0)</f>
        <v>0</v>
      </c>
      <c r="E52" s="42">
        <f>SUMIFS('Betaald tarief 2023'!G:G,'Betaald tarief 2023'!A:A,'Betaald percentage 2023'!A52)</f>
        <v>0</v>
      </c>
      <c r="F52" s="42">
        <f>SUMIFS('Betaald tarief 2023'!Q:Q,'Betaald tarief 2023'!A:A,'Betaald percentage 2023'!A52)</f>
        <v>0</v>
      </c>
      <c r="G52">
        <f>IFERROR(INDEX(Correcties!B:B,MATCH('Betaald percentage 2023'!A52,Correcties!A:A,0)),"")</f>
        <v>0</v>
      </c>
    </row>
    <row r="53" spans="1:7" x14ac:dyDescent="0.25">
      <c r="A53" s="45"/>
      <c r="B53" s="39" t="str">
        <f>IFERROR(INDEX('Betaald tarief 2023'!B:B,MATCH('Betaald percentage 2023'!A53,'Betaald tarief 2023'!A:A,0)),"")</f>
        <v/>
      </c>
      <c r="C53" s="39" t="str">
        <f>IFERROR(INDEX('Betaald tarief 2023'!C:C,MATCH('Betaald percentage 2023'!A53,'Betaald tarief 2023'!A:A,0)),"")</f>
        <v/>
      </c>
      <c r="D53" s="41" cm="1">
        <f t="array" ref="D53">IFERROR(E53/SUMPRODUCT(('Betaald tarief 2023'!$A$2:$A$100000='Betaald percentage 2023'!A53)*'Betaald tarief 2023'!$H$2:$H$100000*'Betaald tarief 2023'!$O$2:$O$100000),0)</f>
        <v>0</v>
      </c>
      <c r="E53" s="42">
        <f>SUMIFS('Betaald tarief 2023'!G:G,'Betaald tarief 2023'!A:A,'Betaald percentage 2023'!A53)</f>
        <v>0</v>
      </c>
      <c r="F53" s="42">
        <f>SUMIFS('Betaald tarief 2023'!Q:Q,'Betaald tarief 2023'!A:A,'Betaald percentage 2023'!A53)</f>
        <v>0</v>
      </c>
      <c r="G53">
        <f>IFERROR(INDEX(Correcties!B:B,MATCH('Betaald percentage 2023'!A53,Correcties!A:A,0)),"")</f>
        <v>0</v>
      </c>
    </row>
    <row r="54" spans="1:7" x14ac:dyDescent="0.25">
      <c r="A54" s="45"/>
      <c r="B54" s="39" t="str">
        <f>IFERROR(INDEX('Betaald tarief 2023'!B:B,MATCH('Betaald percentage 2023'!A54,'Betaald tarief 2023'!A:A,0)),"")</f>
        <v/>
      </c>
      <c r="C54" s="39" t="str">
        <f>IFERROR(INDEX('Betaald tarief 2023'!C:C,MATCH('Betaald percentage 2023'!A54,'Betaald tarief 2023'!A:A,0)),"")</f>
        <v/>
      </c>
      <c r="D54" s="41" cm="1">
        <f t="array" ref="D54">IFERROR(E54/SUMPRODUCT(('Betaald tarief 2023'!$A$2:$A$100000='Betaald percentage 2023'!A54)*'Betaald tarief 2023'!$H$2:$H$100000*'Betaald tarief 2023'!$O$2:$O$100000),0)</f>
        <v>0</v>
      </c>
      <c r="E54" s="42">
        <f>SUMIFS('Betaald tarief 2023'!G:G,'Betaald tarief 2023'!A:A,'Betaald percentage 2023'!A54)</f>
        <v>0</v>
      </c>
      <c r="F54" s="42">
        <f>SUMIFS('Betaald tarief 2023'!Q:Q,'Betaald tarief 2023'!A:A,'Betaald percentage 2023'!A54)</f>
        <v>0</v>
      </c>
      <c r="G54">
        <f>IFERROR(INDEX(Correcties!B:B,MATCH('Betaald percentage 2023'!A54,Correcties!A:A,0)),"")</f>
        <v>0</v>
      </c>
    </row>
    <row r="55" spans="1:7" x14ac:dyDescent="0.25">
      <c r="A55" s="45"/>
      <c r="B55" s="39" t="str">
        <f>IFERROR(INDEX('Betaald tarief 2023'!B:B,MATCH('Betaald percentage 2023'!A55,'Betaald tarief 2023'!A:A,0)),"")</f>
        <v/>
      </c>
      <c r="C55" s="39" t="str">
        <f>IFERROR(INDEX('Betaald tarief 2023'!C:C,MATCH('Betaald percentage 2023'!A55,'Betaald tarief 2023'!A:A,0)),"")</f>
        <v/>
      </c>
      <c r="D55" s="41" cm="1">
        <f t="array" ref="D55">IFERROR(E55/SUMPRODUCT(('Betaald tarief 2023'!$A$2:$A$100000='Betaald percentage 2023'!A55)*'Betaald tarief 2023'!$H$2:$H$100000*'Betaald tarief 2023'!$O$2:$O$100000),0)</f>
        <v>0</v>
      </c>
      <c r="E55" s="42">
        <f>SUMIFS('Betaald tarief 2023'!G:G,'Betaald tarief 2023'!A:A,'Betaald percentage 2023'!A55)</f>
        <v>0</v>
      </c>
      <c r="F55" s="42">
        <f>SUMIFS('Betaald tarief 2023'!Q:Q,'Betaald tarief 2023'!A:A,'Betaald percentage 2023'!A55)</f>
        <v>0</v>
      </c>
      <c r="G55">
        <f>IFERROR(INDEX(Correcties!B:B,MATCH('Betaald percentage 2023'!A55,Correcties!A:A,0)),"")</f>
        <v>0</v>
      </c>
    </row>
    <row r="56" spans="1:7" x14ac:dyDescent="0.25">
      <c r="A56" s="45"/>
      <c r="B56" s="39" t="str">
        <f>IFERROR(INDEX('Betaald tarief 2023'!B:B,MATCH('Betaald percentage 2023'!A56,'Betaald tarief 2023'!A:A,0)),"")</f>
        <v/>
      </c>
      <c r="C56" s="39" t="str">
        <f>IFERROR(INDEX('Betaald tarief 2023'!C:C,MATCH('Betaald percentage 2023'!A56,'Betaald tarief 2023'!A:A,0)),"")</f>
        <v/>
      </c>
      <c r="D56" s="41" cm="1">
        <f t="array" ref="D56">IFERROR(E56/SUMPRODUCT(('Betaald tarief 2023'!$A$2:$A$100000='Betaald percentage 2023'!A56)*'Betaald tarief 2023'!$H$2:$H$100000*'Betaald tarief 2023'!$O$2:$O$100000),0)</f>
        <v>0</v>
      </c>
      <c r="E56" s="42">
        <f>SUMIFS('Betaald tarief 2023'!G:G,'Betaald tarief 2023'!A:A,'Betaald percentage 2023'!A56)</f>
        <v>0</v>
      </c>
      <c r="F56" s="42">
        <f>SUMIFS('Betaald tarief 2023'!Q:Q,'Betaald tarief 2023'!A:A,'Betaald percentage 2023'!A56)</f>
        <v>0</v>
      </c>
      <c r="G56">
        <f>IFERROR(INDEX(Correcties!B:B,MATCH('Betaald percentage 2023'!A56,Correcties!A:A,0)),"")</f>
        <v>0</v>
      </c>
    </row>
    <row r="57" spans="1:7" x14ac:dyDescent="0.25">
      <c r="A57" s="45"/>
      <c r="B57" s="39" t="str">
        <f>IFERROR(INDEX('Betaald tarief 2023'!B:B,MATCH('Betaald percentage 2023'!A57,'Betaald tarief 2023'!A:A,0)),"")</f>
        <v/>
      </c>
      <c r="C57" s="39" t="str">
        <f>IFERROR(INDEX('Betaald tarief 2023'!C:C,MATCH('Betaald percentage 2023'!A57,'Betaald tarief 2023'!A:A,0)),"")</f>
        <v/>
      </c>
      <c r="D57" s="41" cm="1">
        <f t="array" ref="D57">IFERROR(E57/SUMPRODUCT(('Betaald tarief 2023'!$A$2:$A$100000='Betaald percentage 2023'!A57)*'Betaald tarief 2023'!$H$2:$H$100000*'Betaald tarief 2023'!$O$2:$O$100000),0)</f>
        <v>0</v>
      </c>
      <c r="E57" s="42">
        <f>SUMIFS('Betaald tarief 2023'!G:G,'Betaald tarief 2023'!A:A,'Betaald percentage 2023'!A57)</f>
        <v>0</v>
      </c>
      <c r="F57" s="42">
        <f>SUMIFS('Betaald tarief 2023'!Q:Q,'Betaald tarief 2023'!A:A,'Betaald percentage 2023'!A57)</f>
        <v>0</v>
      </c>
      <c r="G57">
        <f>IFERROR(INDEX(Correcties!B:B,MATCH('Betaald percentage 2023'!A57,Correcties!A:A,0)),"")</f>
        <v>0</v>
      </c>
    </row>
    <row r="58" spans="1:7" x14ac:dyDescent="0.25">
      <c r="A58" s="45"/>
      <c r="B58" s="39" t="str">
        <f>IFERROR(INDEX('Betaald tarief 2023'!B:B,MATCH('Betaald percentage 2023'!A58,'Betaald tarief 2023'!A:A,0)),"")</f>
        <v/>
      </c>
      <c r="C58" s="39" t="str">
        <f>IFERROR(INDEX('Betaald tarief 2023'!C:C,MATCH('Betaald percentage 2023'!A58,'Betaald tarief 2023'!A:A,0)),"")</f>
        <v/>
      </c>
      <c r="D58" s="41" cm="1">
        <f t="array" ref="D58">IFERROR(E58/SUMPRODUCT(('Betaald tarief 2023'!$A$2:$A$100000='Betaald percentage 2023'!A58)*'Betaald tarief 2023'!$H$2:$H$100000*'Betaald tarief 2023'!$O$2:$O$100000),0)</f>
        <v>0</v>
      </c>
      <c r="E58" s="42">
        <f>SUMIFS('Betaald tarief 2023'!G:G,'Betaald tarief 2023'!A:A,'Betaald percentage 2023'!A58)</f>
        <v>0</v>
      </c>
      <c r="F58" s="42">
        <f>SUMIFS('Betaald tarief 2023'!Q:Q,'Betaald tarief 2023'!A:A,'Betaald percentage 2023'!A58)</f>
        <v>0</v>
      </c>
      <c r="G58">
        <f>IFERROR(INDEX(Correcties!B:B,MATCH('Betaald percentage 2023'!A58,Correcties!A:A,0)),"")</f>
        <v>0</v>
      </c>
    </row>
    <row r="59" spans="1:7" x14ac:dyDescent="0.25">
      <c r="A59" s="45"/>
      <c r="B59" s="39" t="str">
        <f>IFERROR(INDEX('Betaald tarief 2023'!B:B,MATCH('Betaald percentage 2023'!A59,'Betaald tarief 2023'!A:A,0)),"")</f>
        <v/>
      </c>
      <c r="C59" s="39" t="str">
        <f>IFERROR(INDEX('Betaald tarief 2023'!C:C,MATCH('Betaald percentage 2023'!A59,'Betaald tarief 2023'!A:A,0)),"")</f>
        <v/>
      </c>
      <c r="D59" s="41" cm="1">
        <f t="array" ref="D59">IFERROR(E59/SUMPRODUCT(('Betaald tarief 2023'!$A$2:$A$100000='Betaald percentage 2023'!A59)*'Betaald tarief 2023'!$H$2:$H$100000*'Betaald tarief 2023'!$O$2:$O$100000),0)</f>
        <v>0</v>
      </c>
      <c r="E59" s="42">
        <f>SUMIFS('Betaald tarief 2023'!G:G,'Betaald tarief 2023'!A:A,'Betaald percentage 2023'!A59)</f>
        <v>0</v>
      </c>
      <c r="F59" s="42">
        <f>SUMIFS('Betaald tarief 2023'!Q:Q,'Betaald tarief 2023'!A:A,'Betaald percentage 2023'!A59)</f>
        <v>0</v>
      </c>
      <c r="G59">
        <f>IFERROR(INDEX(Correcties!B:B,MATCH('Betaald percentage 2023'!A59,Correcties!A:A,0)),"")</f>
        <v>0</v>
      </c>
    </row>
    <row r="60" spans="1:7" x14ac:dyDescent="0.25">
      <c r="A60" s="45"/>
      <c r="B60" s="39" t="str">
        <f>IFERROR(INDEX('Betaald tarief 2023'!B:B,MATCH('Betaald percentage 2023'!A60,'Betaald tarief 2023'!A:A,0)),"")</f>
        <v/>
      </c>
      <c r="C60" s="39" t="str">
        <f>IFERROR(INDEX('Betaald tarief 2023'!C:C,MATCH('Betaald percentage 2023'!A60,'Betaald tarief 2023'!A:A,0)),"")</f>
        <v/>
      </c>
      <c r="D60" s="41" cm="1">
        <f t="array" ref="D60">IFERROR(E60/SUMPRODUCT(('Betaald tarief 2023'!$A$2:$A$100000='Betaald percentage 2023'!A60)*'Betaald tarief 2023'!$H$2:$H$100000*'Betaald tarief 2023'!$O$2:$O$100000),0)</f>
        <v>0</v>
      </c>
      <c r="E60" s="42">
        <f>SUMIFS('Betaald tarief 2023'!G:G,'Betaald tarief 2023'!A:A,'Betaald percentage 2023'!A60)</f>
        <v>0</v>
      </c>
      <c r="F60" s="42">
        <f>SUMIFS('Betaald tarief 2023'!Q:Q,'Betaald tarief 2023'!A:A,'Betaald percentage 2023'!A60)</f>
        <v>0</v>
      </c>
      <c r="G60">
        <f>IFERROR(INDEX(Correcties!B:B,MATCH('Betaald percentage 2023'!A60,Correcties!A:A,0)),"")</f>
        <v>0</v>
      </c>
    </row>
    <row r="61" spans="1:7" x14ac:dyDescent="0.25">
      <c r="A61" s="45"/>
      <c r="B61" s="39" t="str">
        <f>IFERROR(INDEX('Betaald tarief 2023'!B:B,MATCH('Betaald percentage 2023'!A61,'Betaald tarief 2023'!A:A,0)),"")</f>
        <v/>
      </c>
      <c r="C61" s="39" t="str">
        <f>IFERROR(INDEX('Betaald tarief 2023'!C:C,MATCH('Betaald percentage 2023'!A61,'Betaald tarief 2023'!A:A,0)),"")</f>
        <v/>
      </c>
      <c r="D61" s="41" cm="1">
        <f t="array" ref="D61">IFERROR(E61/SUMPRODUCT(('Betaald tarief 2023'!$A$2:$A$100000='Betaald percentage 2023'!A61)*'Betaald tarief 2023'!$H$2:$H$100000*'Betaald tarief 2023'!$O$2:$O$100000),0)</f>
        <v>0</v>
      </c>
      <c r="E61" s="42">
        <f>SUMIFS('Betaald tarief 2023'!G:G,'Betaald tarief 2023'!A:A,'Betaald percentage 2023'!A61)</f>
        <v>0</v>
      </c>
      <c r="F61" s="42">
        <f>SUMIFS('Betaald tarief 2023'!Q:Q,'Betaald tarief 2023'!A:A,'Betaald percentage 2023'!A61)</f>
        <v>0</v>
      </c>
      <c r="G61">
        <f>IFERROR(INDEX(Correcties!B:B,MATCH('Betaald percentage 2023'!A61,Correcties!A:A,0)),"")</f>
        <v>0</v>
      </c>
    </row>
    <row r="62" spans="1:7" x14ac:dyDescent="0.25">
      <c r="A62" s="45"/>
      <c r="B62" s="39" t="str">
        <f>IFERROR(INDEX('Betaald tarief 2023'!B:B,MATCH('Betaald percentage 2023'!A62,'Betaald tarief 2023'!A:A,0)),"")</f>
        <v/>
      </c>
      <c r="C62" s="39" t="str">
        <f>IFERROR(INDEX('Betaald tarief 2023'!C:C,MATCH('Betaald percentage 2023'!A62,'Betaald tarief 2023'!A:A,0)),"")</f>
        <v/>
      </c>
      <c r="D62" s="41" cm="1">
        <f t="array" ref="D62">IFERROR(E62/SUMPRODUCT(('Betaald tarief 2023'!$A$2:$A$100000='Betaald percentage 2023'!A62)*'Betaald tarief 2023'!$H$2:$H$100000*'Betaald tarief 2023'!$O$2:$O$100000),0)</f>
        <v>0</v>
      </c>
      <c r="E62" s="42">
        <f>SUMIFS('Betaald tarief 2023'!G:G,'Betaald tarief 2023'!A:A,'Betaald percentage 2023'!A62)</f>
        <v>0</v>
      </c>
      <c r="F62" s="42">
        <f>SUMIFS('Betaald tarief 2023'!Q:Q,'Betaald tarief 2023'!A:A,'Betaald percentage 2023'!A62)</f>
        <v>0</v>
      </c>
      <c r="G62">
        <f>IFERROR(INDEX(Correcties!B:B,MATCH('Betaald percentage 2023'!A62,Correcties!A:A,0)),"")</f>
        <v>0</v>
      </c>
    </row>
    <row r="63" spans="1:7" x14ac:dyDescent="0.25">
      <c r="A63" s="45"/>
      <c r="B63" s="39" t="str">
        <f>IFERROR(INDEX('Betaald tarief 2023'!B:B,MATCH('Betaald percentage 2023'!A63,'Betaald tarief 2023'!A:A,0)),"")</f>
        <v/>
      </c>
      <c r="C63" s="39" t="str">
        <f>IFERROR(INDEX('Betaald tarief 2023'!C:C,MATCH('Betaald percentage 2023'!A63,'Betaald tarief 2023'!A:A,0)),"")</f>
        <v/>
      </c>
      <c r="D63" s="41" cm="1">
        <f t="array" ref="D63">IFERROR(E63/SUMPRODUCT(('Betaald tarief 2023'!$A$2:$A$100000='Betaald percentage 2023'!A63)*'Betaald tarief 2023'!$H$2:$H$100000*'Betaald tarief 2023'!$O$2:$O$100000),0)</f>
        <v>0</v>
      </c>
      <c r="E63" s="42">
        <f>SUMIFS('Betaald tarief 2023'!G:G,'Betaald tarief 2023'!A:A,'Betaald percentage 2023'!A63)</f>
        <v>0</v>
      </c>
      <c r="F63" s="42">
        <f>SUMIFS('Betaald tarief 2023'!Q:Q,'Betaald tarief 2023'!A:A,'Betaald percentage 2023'!A63)</f>
        <v>0</v>
      </c>
      <c r="G63">
        <f>IFERROR(INDEX(Correcties!B:B,MATCH('Betaald percentage 2023'!A63,Correcties!A:A,0)),"")</f>
        <v>0</v>
      </c>
    </row>
    <row r="64" spans="1:7" x14ac:dyDescent="0.25">
      <c r="A64" s="45"/>
      <c r="B64" s="39" t="str">
        <f>IFERROR(INDEX('Betaald tarief 2023'!B:B,MATCH('Betaald percentage 2023'!A64,'Betaald tarief 2023'!A:A,0)),"")</f>
        <v/>
      </c>
      <c r="C64" s="39" t="str">
        <f>IFERROR(INDEX('Betaald tarief 2023'!C:C,MATCH('Betaald percentage 2023'!A64,'Betaald tarief 2023'!A:A,0)),"")</f>
        <v/>
      </c>
      <c r="D64" s="41" cm="1">
        <f t="array" ref="D64">IFERROR(E64/SUMPRODUCT(('Betaald tarief 2023'!$A$2:$A$100000='Betaald percentage 2023'!A64)*'Betaald tarief 2023'!$H$2:$H$100000*'Betaald tarief 2023'!$O$2:$O$100000),0)</f>
        <v>0</v>
      </c>
      <c r="E64" s="42">
        <f>SUMIFS('Betaald tarief 2023'!G:G,'Betaald tarief 2023'!A:A,'Betaald percentage 2023'!A64)</f>
        <v>0</v>
      </c>
      <c r="F64" s="42">
        <f>SUMIFS('Betaald tarief 2023'!Q:Q,'Betaald tarief 2023'!A:A,'Betaald percentage 2023'!A64)</f>
        <v>0</v>
      </c>
      <c r="G64">
        <f>IFERROR(INDEX(Correcties!B:B,MATCH('Betaald percentage 2023'!A64,Correcties!A:A,0)),"")</f>
        <v>0</v>
      </c>
    </row>
    <row r="65" spans="1:7" x14ac:dyDescent="0.25">
      <c r="A65" s="45"/>
      <c r="B65" s="39" t="str">
        <f>IFERROR(INDEX('Betaald tarief 2023'!B:B,MATCH('Betaald percentage 2023'!A65,'Betaald tarief 2023'!A:A,0)),"")</f>
        <v/>
      </c>
      <c r="C65" s="39" t="str">
        <f>IFERROR(INDEX('Betaald tarief 2023'!C:C,MATCH('Betaald percentage 2023'!A65,'Betaald tarief 2023'!A:A,0)),"")</f>
        <v/>
      </c>
      <c r="D65" s="41" cm="1">
        <f t="array" ref="D65">IFERROR(E65/SUMPRODUCT(('Betaald tarief 2023'!$A$2:$A$100000='Betaald percentage 2023'!A65)*'Betaald tarief 2023'!$H$2:$H$100000*'Betaald tarief 2023'!$O$2:$O$100000),0)</f>
        <v>0</v>
      </c>
      <c r="E65" s="42">
        <f>SUMIFS('Betaald tarief 2023'!G:G,'Betaald tarief 2023'!A:A,'Betaald percentage 2023'!A65)</f>
        <v>0</v>
      </c>
      <c r="F65" s="42">
        <f>SUMIFS('Betaald tarief 2023'!Q:Q,'Betaald tarief 2023'!A:A,'Betaald percentage 2023'!A65)</f>
        <v>0</v>
      </c>
      <c r="G65">
        <f>IFERROR(INDEX(Correcties!B:B,MATCH('Betaald percentage 2023'!A65,Correcties!A:A,0)),"")</f>
        <v>0</v>
      </c>
    </row>
    <row r="66" spans="1:7" x14ac:dyDescent="0.25">
      <c r="A66" s="45"/>
      <c r="B66" s="39" t="str">
        <f>IFERROR(INDEX('Betaald tarief 2023'!B:B,MATCH('Betaald percentage 2023'!A66,'Betaald tarief 2023'!A:A,0)),"")</f>
        <v/>
      </c>
      <c r="C66" s="39" t="str">
        <f>IFERROR(INDEX('Betaald tarief 2023'!C:C,MATCH('Betaald percentage 2023'!A66,'Betaald tarief 2023'!A:A,0)),"")</f>
        <v/>
      </c>
      <c r="D66" s="41" cm="1">
        <f t="array" ref="D66">IFERROR(E66/SUMPRODUCT(('Betaald tarief 2023'!$A$2:$A$100000='Betaald percentage 2023'!A66)*'Betaald tarief 2023'!$H$2:$H$100000*'Betaald tarief 2023'!$O$2:$O$100000),0)</f>
        <v>0</v>
      </c>
      <c r="E66" s="42">
        <f>SUMIFS('Betaald tarief 2023'!G:G,'Betaald tarief 2023'!A:A,'Betaald percentage 2023'!A66)</f>
        <v>0</v>
      </c>
      <c r="F66" s="42">
        <f>SUMIFS('Betaald tarief 2023'!Q:Q,'Betaald tarief 2023'!A:A,'Betaald percentage 2023'!A66)</f>
        <v>0</v>
      </c>
      <c r="G66">
        <f>IFERROR(INDEX(Correcties!B:B,MATCH('Betaald percentage 2023'!A66,Correcties!A:A,0)),"")</f>
        <v>0</v>
      </c>
    </row>
    <row r="67" spans="1:7" x14ac:dyDescent="0.25">
      <c r="A67" s="45"/>
      <c r="B67" s="39" t="str">
        <f>IFERROR(INDEX('Betaald tarief 2023'!B:B,MATCH('Betaald percentage 2023'!A67,'Betaald tarief 2023'!A:A,0)),"")</f>
        <v/>
      </c>
      <c r="C67" s="39" t="str">
        <f>IFERROR(INDEX('Betaald tarief 2023'!C:C,MATCH('Betaald percentage 2023'!A67,'Betaald tarief 2023'!A:A,0)),"")</f>
        <v/>
      </c>
      <c r="D67" s="41" cm="1">
        <f t="array" ref="D67">IFERROR(E67/SUMPRODUCT(('Betaald tarief 2023'!$A$2:$A$100000='Betaald percentage 2023'!A67)*'Betaald tarief 2023'!$H$2:$H$100000*'Betaald tarief 2023'!$O$2:$O$100000),0)</f>
        <v>0</v>
      </c>
      <c r="E67" s="42">
        <f>SUMIFS('Betaald tarief 2023'!G:G,'Betaald tarief 2023'!A:A,'Betaald percentage 2023'!A67)</f>
        <v>0</v>
      </c>
      <c r="F67" s="42">
        <f>SUMIFS('Betaald tarief 2023'!Q:Q,'Betaald tarief 2023'!A:A,'Betaald percentage 2023'!A67)</f>
        <v>0</v>
      </c>
      <c r="G67">
        <f>IFERROR(INDEX(Correcties!B:B,MATCH('Betaald percentage 2023'!A67,Correcties!A:A,0)),"")</f>
        <v>0</v>
      </c>
    </row>
    <row r="68" spans="1:7" x14ac:dyDescent="0.25">
      <c r="A68" s="45"/>
      <c r="B68" s="39" t="str">
        <f>IFERROR(INDEX('Betaald tarief 2023'!B:B,MATCH('Betaald percentage 2023'!A68,'Betaald tarief 2023'!A:A,0)),"")</f>
        <v/>
      </c>
      <c r="C68" s="39" t="str">
        <f>IFERROR(INDEX('Betaald tarief 2023'!C:C,MATCH('Betaald percentage 2023'!A68,'Betaald tarief 2023'!A:A,0)),"")</f>
        <v/>
      </c>
      <c r="D68" s="41" cm="1">
        <f t="array" ref="D68">IFERROR(E68/SUMPRODUCT(('Betaald tarief 2023'!$A$2:$A$100000='Betaald percentage 2023'!A68)*'Betaald tarief 2023'!$H$2:$H$100000*'Betaald tarief 2023'!$O$2:$O$100000),0)</f>
        <v>0</v>
      </c>
      <c r="E68" s="42">
        <f>SUMIFS('Betaald tarief 2023'!G:G,'Betaald tarief 2023'!A:A,'Betaald percentage 2023'!A68)</f>
        <v>0</v>
      </c>
      <c r="F68" s="42">
        <f>SUMIFS('Betaald tarief 2023'!Q:Q,'Betaald tarief 2023'!A:A,'Betaald percentage 2023'!A68)</f>
        <v>0</v>
      </c>
      <c r="G68">
        <f>IFERROR(INDEX(Correcties!B:B,MATCH('Betaald percentage 2023'!A68,Correcties!A:A,0)),"")</f>
        <v>0</v>
      </c>
    </row>
    <row r="69" spans="1:7" x14ac:dyDescent="0.25">
      <c r="A69" s="45"/>
      <c r="B69" s="39" t="str">
        <f>IFERROR(INDEX('Betaald tarief 2023'!B:B,MATCH('Betaald percentage 2023'!A69,'Betaald tarief 2023'!A:A,0)),"")</f>
        <v/>
      </c>
      <c r="C69" s="39" t="str">
        <f>IFERROR(INDEX('Betaald tarief 2023'!C:C,MATCH('Betaald percentage 2023'!A69,'Betaald tarief 2023'!A:A,0)),"")</f>
        <v/>
      </c>
      <c r="D69" s="41" cm="1">
        <f t="array" ref="D69">IFERROR(E69/SUMPRODUCT(('Betaald tarief 2023'!$A$2:$A$100000='Betaald percentage 2023'!A69)*'Betaald tarief 2023'!$H$2:$H$100000*'Betaald tarief 2023'!$O$2:$O$100000),0)</f>
        <v>0</v>
      </c>
      <c r="E69" s="42">
        <f>SUMIFS('Betaald tarief 2023'!G:G,'Betaald tarief 2023'!A:A,'Betaald percentage 2023'!A69)</f>
        <v>0</v>
      </c>
      <c r="F69" s="42">
        <f>SUMIFS('Betaald tarief 2023'!Q:Q,'Betaald tarief 2023'!A:A,'Betaald percentage 2023'!A69)</f>
        <v>0</v>
      </c>
      <c r="G69">
        <f>IFERROR(INDEX(Correcties!B:B,MATCH('Betaald percentage 2023'!A69,Correcties!A:A,0)),"")</f>
        <v>0</v>
      </c>
    </row>
    <row r="70" spans="1:7" x14ac:dyDescent="0.25">
      <c r="A70" s="45"/>
      <c r="B70" s="39" t="str">
        <f>IFERROR(INDEX('Betaald tarief 2023'!B:B,MATCH('Betaald percentage 2023'!A70,'Betaald tarief 2023'!A:A,0)),"")</f>
        <v/>
      </c>
      <c r="C70" s="39" t="str">
        <f>IFERROR(INDEX('Betaald tarief 2023'!C:C,MATCH('Betaald percentage 2023'!A70,'Betaald tarief 2023'!A:A,0)),"")</f>
        <v/>
      </c>
      <c r="D70" s="41" cm="1">
        <f t="array" ref="D70">IFERROR(E70/SUMPRODUCT(('Betaald tarief 2023'!$A$2:$A$100000='Betaald percentage 2023'!A70)*'Betaald tarief 2023'!$H$2:$H$100000*'Betaald tarief 2023'!$O$2:$O$100000),0)</f>
        <v>0</v>
      </c>
      <c r="E70" s="42">
        <f>SUMIFS('Betaald tarief 2023'!G:G,'Betaald tarief 2023'!A:A,'Betaald percentage 2023'!A70)</f>
        <v>0</v>
      </c>
      <c r="F70" s="42">
        <f>SUMIFS('Betaald tarief 2023'!Q:Q,'Betaald tarief 2023'!A:A,'Betaald percentage 2023'!A70)</f>
        <v>0</v>
      </c>
      <c r="G70">
        <f>IFERROR(INDEX(Correcties!B:B,MATCH('Betaald percentage 2023'!A70,Correcties!A:A,0)),"")</f>
        <v>0</v>
      </c>
    </row>
    <row r="71" spans="1:7" x14ac:dyDescent="0.25">
      <c r="A71" s="45"/>
      <c r="B71" s="39" t="str">
        <f>IFERROR(INDEX('Betaald tarief 2023'!B:B,MATCH('Betaald percentage 2023'!A71,'Betaald tarief 2023'!A:A,0)),"")</f>
        <v/>
      </c>
      <c r="C71" s="39" t="str">
        <f>IFERROR(INDEX('Betaald tarief 2023'!C:C,MATCH('Betaald percentage 2023'!A71,'Betaald tarief 2023'!A:A,0)),"")</f>
        <v/>
      </c>
      <c r="D71" s="41" cm="1">
        <f t="array" ref="D71">IFERROR(E71/SUMPRODUCT(('Betaald tarief 2023'!$A$2:$A$100000='Betaald percentage 2023'!A71)*'Betaald tarief 2023'!$H$2:$H$100000*'Betaald tarief 2023'!$O$2:$O$100000),0)</f>
        <v>0</v>
      </c>
      <c r="E71" s="42">
        <f>SUMIFS('Betaald tarief 2023'!G:G,'Betaald tarief 2023'!A:A,'Betaald percentage 2023'!A71)</f>
        <v>0</v>
      </c>
      <c r="F71" s="42">
        <f>SUMIFS('Betaald tarief 2023'!Q:Q,'Betaald tarief 2023'!A:A,'Betaald percentage 2023'!A71)</f>
        <v>0</v>
      </c>
      <c r="G71">
        <f>IFERROR(INDEX(Correcties!B:B,MATCH('Betaald percentage 2023'!A71,Correcties!A:A,0)),"")</f>
        <v>0</v>
      </c>
    </row>
    <row r="72" spans="1:7" x14ac:dyDescent="0.25">
      <c r="A72" s="45"/>
      <c r="B72" s="39" t="str">
        <f>IFERROR(INDEX('Betaald tarief 2023'!B:B,MATCH('Betaald percentage 2023'!A72,'Betaald tarief 2023'!A:A,0)),"")</f>
        <v/>
      </c>
      <c r="C72" s="39" t="str">
        <f>IFERROR(INDEX('Betaald tarief 2023'!C:C,MATCH('Betaald percentage 2023'!A72,'Betaald tarief 2023'!A:A,0)),"")</f>
        <v/>
      </c>
      <c r="D72" s="41" cm="1">
        <f t="array" ref="D72">IFERROR(E72/SUMPRODUCT(('Betaald tarief 2023'!$A$2:$A$100000='Betaald percentage 2023'!A72)*'Betaald tarief 2023'!$H$2:$H$100000*'Betaald tarief 2023'!$O$2:$O$100000),0)</f>
        <v>0</v>
      </c>
      <c r="E72" s="42">
        <f>SUMIFS('Betaald tarief 2023'!G:G,'Betaald tarief 2023'!A:A,'Betaald percentage 2023'!A72)</f>
        <v>0</v>
      </c>
      <c r="F72" s="42">
        <f>SUMIFS('Betaald tarief 2023'!Q:Q,'Betaald tarief 2023'!A:A,'Betaald percentage 2023'!A72)</f>
        <v>0</v>
      </c>
      <c r="G72">
        <f>IFERROR(INDEX(Correcties!B:B,MATCH('Betaald percentage 2023'!A72,Correcties!A:A,0)),"")</f>
        <v>0</v>
      </c>
    </row>
    <row r="73" spans="1:7" x14ac:dyDescent="0.25">
      <c r="A73" s="45"/>
      <c r="B73" s="39" t="str">
        <f>IFERROR(INDEX('Betaald tarief 2023'!B:B,MATCH('Betaald percentage 2023'!A73,'Betaald tarief 2023'!A:A,0)),"")</f>
        <v/>
      </c>
      <c r="C73" s="39" t="str">
        <f>IFERROR(INDEX('Betaald tarief 2023'!C:C,MATCH('Betaald percentage 2023'!A73,'Betaald tarief 2023'!A:A,0)),"")</f>
        <v/>
      </c>
      <c r="D73" s="41" cm="1">
        <f t="array" ref="D73">IFERROR(E73/SUMPRODUCT(('Betaald tarief 2023'!$A$2:$A$100000='Betaald percentage 2023'!A73)*'Betaald tarief 2023'!$H$2:$H$100000*'Betaald tarief 2023'!$O$2:$O$100000),0)</f>
        <v>0</v>
      </c>
      <c r="E73" s="42">
        <f>SUMIFS('Betaald tarief 2023'!G:G,'Betaald tarief 2023'!A:A,'Betaald percentage 2023'!A73)</f>
        <v>0</v>
      </c>
      <c r="F73" s="42">
        <f>SUMIFS('Betaald tarief 2023'!Q:Q,'Betaald tarief 2023'!A:A,'Betaald percentage 2023'!A73)</f>
        <v>0</v>
      </c>
      <c r="G73">
        <f>IFERROR(INDEX(Correcties!B:B,MATCH('Betaald percentage 2023'!A73,Correcties!A:A,0)),"")</f>
        <v>0</v>
      </c>
    </row>
    <row r="74" spans="1:7" x14ac:dyDescent="0.25">
      <c r="A74" s="45"/>
      <c r="B74" s="39" t="str">
        <f>IFERROR(INDEX('Betaald tarief 2023'!B:B,MATCH('Betaald percentage 2023'!A74,'Betaald tarief 2023'!A:A,0)),"")</f>
        <v/>
      </c>
      <c r="C74" s="39" t="str">
        <f>IFERROR(INDEX('Betaald tarief 2023'!C:C,MATCH('Betaald percentage 2023'!A74,'Betaald tarief 2023'!A:A,0)),"")</f>
        <v/>
      </c>
      <c r="D74" s="41" cm="1">
        <f t="array" ref="D74">IFERROR(E74/SUMPRODUCT(('Betaald tarief 2023'!$A$2:$A$100000='Betaald percentage 2023'!A74)*'Betaald tarief 2023'!$H$2:$H$100000*'Betaald tarief 2023'!$O$2:$O$100000),0)</f>
        <v>0</v>
      </c>
      <c r="E74" s="42">
        <f>SUMIFS('Betaald tarief 2023'!G:G,'Betaald tarief 2023'!A:A,'Betaald percentage 2023'!A74)</f>
        <v>0</v>
      </c>
      <c r="F74" s="42">
        <f>SUMIFS('Betaald tarief 2023'!Q:Q,'Betaald tarief 2023'!A:A,'Betaald percentage 2023'!A74)</f>
        <v>0</v>
      </c>
      <c r="G74">
        <f>IFERROR(INDEX(Correcties!B:B,MATCH('Betaald percentage 2023'!A74,Correcties!A:A,0)),"")</f>
        <v>0</v>
      </c>
    </row>
    <row r="75" spans="1:7" x14ac:dyDescent="0.25">
      <c r="A75" s="45"/>
      <c r="B75" s="39" t="str">
        <f>IFERROR(INDEX('Betaald tarief 2023'!B:B,MATCH('Betaald percentage 2023'!A75,'Betaald tarief 2023'!A:A,0)),"")</f>
        <v/>
      </c>
      <c r="C75" s="39" t="str">
        <f>IFERROR(INDEX('Betaald tarief 2023'!C:C,MATCH('Betaald percentage 2023'!A75,'Betaald tarief 2023'!A:A,0)),"")</f>
        <v/>
      </c>
      <c r="D75" s="41" cm="1">
        <f t="array" ref="D75">IFERROR(E75/SUMPRODUCT(('Betaald tarief 2023'!$A$2:$A$100000='Betaald percentage 2023'!A75)*'Betaald tarief 2023'!$H$2:$H$100000*'Betaald tarief 2023'!$O$2:$O$100000),0)</f>
        <v>0</v>
      </c>
      <c r="E75" s="42">
        <f>SUMIFS('Betaald tarief 2023'!G:G,'Betaald tarief 2023'!A:A,'Betaald percentage 2023'!A75)</f>
        <v>0</v>
      </c>
      <c r="F75" s="42">
        <f>SUMIFS('Betaald tarief 2023'!Q:Q,'Betaald tarief 2023'!A:A,'Betaald percentage 2023'!A75)</f>
        <v>0</v>
      </c>
      <c r="G75">
        <f>IFERROR(INDEX(Correcties!B:B,MATCH('Betaald percentage 2023'!A75,Correcties!A:A,0)),"")</f>
        <v>0</v>
      </c>
    </row>
    <row r="76" spans="1:7" x14ac:dyDescent="0.25">
      <c r="A76" s="45"/>
      <c r="B76" s="39" t="str">
        <f>IFERROR(INDEX('Betaald tarief 2023'!B:B,MATCH('Betaald percentage 2023'!A76,'Betaald tarief 2023'!A:A,0)),"")</f>
        <v/>
      </c>
      <c r="C76" s="39" t="str">
        <f>IFERROR(INDEX('Betaald tarief 2023'!C:C,MATCH('Betaald percentage 2023'!A76,'Betaald tarief 2023'!A:A,0)),"")</f>
        <v/>
      </c>
      <c r="D76" s="41" cm="1">
        <f t="array" ref="D76">IFERROR(E76/SUMPRODUCT(('Betaald tarief 2023'!$A$2:$A$100000='Betaald percentage 2023'!A76)*'Betaald tarief 2023'!$H$2:$H$100000*'Betaald tarief 2023'!$O$2:$O$100000),0)</f>
        <v>0</v>
      </c>
      <c r="E76" s="42">
        <f>SUMIFS('Betaald tarief 2023'!G:G,'Betaald tarief 2023'!A:A,'Betaald percentage 2023'!A76)</f>
        <v>0</v>
      </c>
      <c r="F76" s="42">
        <f>SUMIFS('Betaald tarief 2023'!Q:Q,'Betaald tarief 2023'!A:A,'Betaald percentage 2023'!A76)</f>
        <v>0</v>
      </c>
      <c r="G76">
        <f>IFERROR(INDEX(Correcties!B:B,MATCH('Betaald percentage 2023'!A76,Correcties!A:A,0)),"")</f>
        <v>0</v>
      </c>
    </row>
    <row r="77" spans="1:7" x14ac:dyDescent="0.25">
      <c r="A77" s="45"/>
      <c r="B77" s="39" t="str">
        <f>IFERROR(INDEX('Betaald tarief 2023'!B:B,MATCH('Betaald percentage 2023'!A77,'Betaald tarief 2023'!A:A,0)),"")</f>
        <v/>
      </c>
      <c r="C77" s="39" t="str">
        <f>IFERROR(INDEX('Betaald tarief 2023'!C:C,MATCH('Betaald percentage 2023'!A77,'Betaald tarief 2023'!A:A,0)),"")</f>
        <v/>
      </c>
      <c r="D77" s="41" cm="1">
        <f t="array" ref="D77">IFERROR(E77/SUMPRODUCT(('Betaald tarief 2023'!$A$2:$A$100000='Betaald percentage 2023'!A77)*'Betaald tarief 2023'!$H$2:$H$100000*'Betaald tarief 2023'!$O$2:$O$100000),0)</f>
        <v>0</v>
      </c>
      <c r="E77" s="42">
        <f>SUMIFS('Betaald tarief 2023'!G:G,'Betaald tarief 2023'!A:A,'Betaald percentage 2023'!A77)</f>
        <v>0</v>
      </c>
      <c r="F77" s="42">
        <f>SUMIFS('Betaald tarief 2023'!Q:Q,'Betaald tarief 2023'!A:A,'Betaald percentage 2023'!A77)</f>
        <v>0</v>
      </c>
      <c r="G77">
        <f>IFERROR(INDEX(Correcties!B:B,MATCH('Betaald percentage 2023'!A77,Correcties!A:A,0)),"")</f>
        <v>0</v>
      </c>
    </row>
    <row r="78" spans="1:7" x14ac:dyDescent="0.25">
      <c r="A78" s="45"/>
      <c r="B78" s="39" t="str">
        <f>IFERROR(INDEX('Betaald tarief 2023'!B:B,MATCH('Betaald percentage 2023'!A78,'Betaald tarief 2023'!A:A,0)),"")</f>
        <v/>
      </c>
      <c r="C78" s="39" t="str">
        <f>IFERROR(INDEX('Betaald tarief 2023'!C:C,MATCH('Betaald percentage 2023'!A78,'Betaald tarief 2023'!A:A,0)),"")</f>
        <v/>
      </c>
      <c r="D78" s="41" cm="1">
        <f t="array" ref="D78">IFERROR(E78/SUMPRODUCT(('Betaald tarief 2023'!$A$2:$A$100000='Betaald percentage 2023'!A78)*'Betaald tarief 2023'!$H$2:$H$100000*'Betaald tarief 2023'!$O$2:$O$100000),0)</f>
        <v>0</v>
      </c>
      <c r="E78" s="42">
        <f>SUMIFS('Betaald tarief 2023'!G:G,'Betaald tarief 2023'!A:A,'Betaald percentage 2023'!A78)</f>
        <v>0</v>
      </c>
      <c r="F78" s="42">
        <f>SUMIFS('Betaald tarief 2023'!Q:Q,'Betaald tarief 2023'!A:A,'Betaald percentage 2023'!A78)</f>
        <v>0</v>
      </c>
      <c r="G78">
        <f>IFERROR(INDEX(Correcties!B:B,MATCH('Betaald percentage 2023'!A78,Correcties!A:A,0)),"")</f>
        <v>0</v>
      </c>
    </row>
    <row r="79" spans="1:7" x14ac:dyDescent="0.25">
      <c r="A79" s="45"/>
      <c r="B79" s="39" t="str">
        <f>IFERROR(INDEX('Betaald tarief 2023'!B:B,MATCH('Betaald percentage 2023'!A79,'Betaald tarief 2023'!A:A,0)),"")</f>
        <v/>
      </c>
      <c r="C79" s="39" t="str">
        <f>IFERROR(INDEX('Betaald tarief 2023'!C:C,MATCH('Betaald percentage 2023'!A79,'Betaald tarief 2023'!A:A,0)),"")</f>
        <v/>
      </c>
      <c r="D79" s="41" cm="1">
        <f t="array" ref="D79">IFERROR(E79/SUMPRODUCT(('Betaald tarief 2023'!$A$2:$A$100000='Betaald percentage 2023'!A79)*'Betaald tarief 2023'!$H$2:$H$100000*'Betaald tarief 2023'!$O$2:$O$100000),0)</f>
        <v>0</v>
      </c>
      <c r="E79" s="42">
        <f>SUMIFS('Betaald tarief 2023'!G:G,'Betaald tarief 2023'!A:A,'Betaald percentage 2023'!A79)</f>
        <v>0</v>
      </c>
      <c r="F79" s="42">
        <f>SUMIFS('Betaald tarief 2023'!Q:Q,'Betaald tarief 2023'!A:A,'Betaald percentage 2023'!A79)</f>
        <v>0</v>
      </c>
      <c r="G79">
        <f>IFERROR(INDEX(Correcties!B:B,MATCH('Betaald percentage 2023'!A79,Correcties!A:A,0)),"")</f>
        <v>0</v>
      </c>
    </row>
    <row r="80" spans="1:7" x14ac:dyDescent="0.25">
      <c r="A80" s="45"/>
      <c r="B80" s="39" t="str">
        <f>IFERROR(INDEX('Betaald tarief 2023'!B:B,MATCH('Betaald percentage 2023'!A80,'Betaald tarief 2023'!A:A,0)),"")</f>
        <v/>
      </c>
      <c r="C80" s="39" t="str">
        <f>IFERROR(INDEX('Betaald tarief 2023'!C:C,MATCH('Betaald percentage 2023'!A80,'Betaald tarief 2023'!A:A,0)),"")</f>
        <v/>
      </c>
      <c r="D80" s="41" cm="1">
        <f t="array" ref="D80">IFERROR(E80/SUMPRODUCT(('Betaald tarief 2023'!$A$2:$A$100000='Betaald percentage 2023'!A80)*'Betaald tarief 2023'!$H$2:$H$100000*'Betaald tarief 2023'!$O$2:$O$100000),0)</f>
        <v>0</v>
      </c>
      <c r="E80" s="42">
        <f>SUMIFS('Betaald tarief 2023'!G:G,'Betaald tarief 2023'!A:A,'Betaald percentage 2023'!A80)</f>
        <v>0</v>
      </c>
      <c r="F80" s="42">
        <f>SUMIFS('Betaald tarief 2023'!Q:Q,'Betaald tarief 2023'!A:A,'Betaald percentage 2023'!A80)</f>
        <v>0</v>
      </c>
      <c r="G80">
        <f>IFERROR(INDEX(Correcties!B:B,MATCH('Betaald percentage 2023'!A80,Correcties!A:A,0)),"")</f>
        <v>0</v>
      </c>
    </row>
    <row r="81" spans="1:7" x14ac:dyDescent="0.25">
      <c r="A81" s="45"/>
      <c r="B81" s="39" t="str">
        <f>IFERROR(INDEX('Betaald tarief 2023'!B:B,MATCH('Betaald percentage 2023'!A81,'Betaald tarief 2023'!A:A,0)),"")</f>
        <v/>
      </c>
      <c r="C81" s="39" t="str">
        <f>IFERROR(INDEX('Betaald tarief 2023'!C:C,MATCH('Betaald percentage 2023'!A81,'Betaald tarief 2023'!A:A,0)),"")</f>
        <v/>
      </c>
      <c r="D81" s="41" cm="1">
        <f t="array" ref="D81">IFERROR(E81/SUMPRODUCT(('Betaald tarief 2023'!$A$2:$A$100000='Betaald percentage 2023'!A81)*'Betaald tarief 2023'!$H$2:$H$100000*'Betaald tarief 2023'!$O$2:$O$100000),0)</f>
        <v>0</v>
      </c>
      <c r="E81" s="42">
        <f>SUMIFS('Betaald tarief 2023'!G:G,'Betaald tarief 2023'!A:A,'Betaald percentage 2023'!A81)</f>
        <v>0</v>
      </c>
      <c r="F81" s="42">
        <f>SUMIFS('Betaald tarief 2023'!Q:Q,'Betaald tarief 2023'!A:A,'Betaald percentage 2023'!A81)</f>
        <v>0</v>
      </c>
      <c r="G81">
        <f>IFERROR(INDEX(Correcties!B:B,MATCH('Betaald percentage 2023'!A81,Correcties!A:A,0)),"")</f>
        <v>0</v>
      </c>
    </row>
    <row r="82" spans="1:7" x14ac:dyDescent="0.25">
      <c r="A82" s="45"/>
      <c r="B82" s="39" t="str">
        <f>IFERROR(INDEX('Betaald tarief 2023'!B:B,MATCH('Betaald percentage 2023'!A82,'Betaald tarief 2023'!A:A,0)),"")</f>
        <v/>
      </c>
      <c r="C82" s="39" t="str">
        <f>IFERROR(INDEX('Betaald tarief 2023'!C:C,MATCH('Betaald percentage 2023'!A82,'Betaald tarief 2023'!A:A,0)),"")</f>
        <v/>
      </c>
      <c r="D82" s="41" cm="1">
        <f t="array" ref="D82">IFERROR(E82/SUMPRODUCT(('Betaald tarief 2023'!$A$2:$A$100000='Betaald percentage 2023'!A82)*'Betaald tarief 2023'!$H$2:$H$100000*'Betaald tarief 2023'!$O$2:$O$100000),0)</f>
        <v>0</v>
      </c>
      <c r="E82" s="42">
        <f>SUMIFS('Betaald tarief 2023'!G:G,'Betaald tarief 2023'!A:A,'Betaald percentage 2023'!A82)</f>
        <v>0</v>
      </c>
      <c r="F82" s="42">
        <f>SUMIFS('Betaald tarief 2023'!Q:Q,'Betaald tarief 2023'!A:A,'Betaald percentage 2023'!A82)</f>
        <v>0</v>
      </c>
      <c r="G82">
        <f>IFERROR(INDEX(Correcties!B:B,MATCH('Betaald percentage 2023'!A82,Correcties!A:A,0)),"")</f>
        <v>0</v>
      </c>
    </row>
    <row r="83" spans="1:7" x14ac:dyDescent="0.25">
      <c r="A83" s="45"/>
      <c r="B83" s="39" t="str">
        <f>IFERROR(INDEX('Betaald tarief 2023'!B:B,MATCH('Betaald percentage 2023'!A83,'Betaald tarief 2023'!A:A,0)),"")</f>
        <v/>
      </c>
      <c r="C83" s="39" t="str">
        <f>IFERROR(INDEX('Betaald tarief 2023'!C:C,MATCH('Betaald percentage 2023'!A83,'Betaald tarief 2023'!A:A,0)),"")</f>
        <v/>
      </c>
      <c r="D83" s="41" cm="1">
        <f t="array" ref="D83">IFERROR(E83/SUMPRODUCT(('Betaald tarief 2023'!$A$2:$A$100000='Betaald percentage 2023'!A83)*'Betaald tarief 2023'!$H$2:$H$100000*'Betaald tarief 2023'!$O$2:$O$100000),0)</f>
        <v>0</v>
      </c>
      <c r="E83" s="42">
        <f>SUMIFS('Betaald tarief 2023'!G:G,'Betaald tarief 2023'!A:A,'Betaald percentage 2023'!A83)</f>
        <v>0</v>
      </c>
      <c r="F83" s="42">
        <f>SUMIFS('Betaald tarief 2023'!Q:Q,'Betaald tarief 2023'!A:A,'Betaald percentage 2023'!A83)</f>
        <v>0</v>
      </c>
      <c r="G83">
        <f>IFERROR(INDEX(Correcties!B:B,MATCH('Betaald percentage 2023'!A83,Correcties!A:A,0)),"")</f>
        <v>0</v>
      </c>
    </row>
    <row r="84" spans="1:7" x14ac:dyDescent="0.25">
      <c r="A84" s="45"/>
      <c r="B84" s="39" t="str">
        <f>IFERROR(INDEX('Betaald tarief 2023'!B:B,MATCH('Betaald percentage 2023'!A84,'Betaald tarief 2023'!A:A,0)),"")</f>
        <v/>
      </c>
      <c r="C84" s="39" t="str">
        <f>IFERROR(INDEX('Betaald tarief 2023'!C:C,MATCH('Betaald percentage 2023'!A84,'Betaald tarief 2023'!A:A,0)),"")</f>
        <v/>
      </c>
      <c r="D84" s="41" cm="1">
        <f t="array" ref="D84">IFERROR(E84/SUMPRODUCT(('Betaald tarief 2023'!$A$2:$A$100000='Betaald percentage 2023'!A84)*'Betaald tarief 2023'!$H$2:$H$100000*'Betaald tarief 2023'!$O$2:$O$100000),0)</f>
        <v>0</v>
      </c>
      <c r="E84" s="42">
        <f>SUMIFS('Betaald tarief 2023'!G:G,'Betaald tarief 2023'!A:A,'Betaald percentage 2023'!A84)</f>
        <v>0</v>
      </c>
      <c r="F84" s="42">
        <f>SUMIFS('Betaald tarief 2023'!Q:Q,'Betaald tarief 2023'!A:A,'Betaald percentage 2023'!A84)</f>
        <v>0</v>
      </c>
      <c r="G84">
        <f>IFERROR(INDEX(Correcties!B:B,MATCH('Betaald percentage 2023'!A84,Correcties!A:A,0)),"")</f>
        <v>0</v>
      </c>
    </row>
    <row r="85" spans="1:7" x14ac:dyDescent="0.25">
      <c r="A85" s="45"/>
      <c r="B85" s="39" t="str">
        <f>IFERROR(INDEX('Betaald tarief 2023'!B:B,MATCH('Betaald percentage 2023'!A85,'Betaald tarief 2023'!A:A,0)),"")</f>
        <v/>
      </c>
      <c r="C85" s="39" t="str">
        <f>IFERROR(INDEX('Betaald tarief 2023'!C:C,MATCH('Betaald percentage 2023'!A85,'Betaald tarief 2023'!A:A,0)),"")</f>
        <v/>
      </c>
      <c r="D85" s="41" cm="1">
        <f t="array" ref="D85">IFERROR(E85/SUMPRODUCT(('Betaald tarief 2023'!$A$2:$A$100000='Betaald percentage 2023'!A85)*'Betaald tarief 2023'!$H$2:$H$100000*'Betaald tarief 2023'!$O$2:$O$100000),0)</f>
        <v>0</v>
      </c>
      <c r="E85" s="42">
        <f>SUMIFS('Betaald tarief 2023'!G:G,'Betaald tarief 2023'!A:A,'Betaald percentage 2023'!A85)</f>
        <v>0</v>
      </c>
      <c r="F85" s="42">
        <f>SUMIFS('Betaald tarief 2023'!Q:Q,'Betaald tarief 2023'!A:A,'Betaald percentage 2023'!A85)</f>
        <v>0</v>
      </c>
      <c r="G85">
        <f>IFERROR(INDEX(Correcties!B:B,MATCH('Betaald percentage 2023'!A85,Correcties!A:A,0)),"")</f>
        <v>0</v>
      </c>
    </row>
    <row r="86" spans="1:7" x14ac:dyDescent="0.25">
      <c r="A86" s="45"/>
      <c r="B86" s="39" t="str">
        <f>IFERROR(INDEX('Betaald tarief 2023'!B:B,MATCH('Betaald percentage 2023'!A86,'Betaald tarief 2023'!A:A,0)),"")</f>
        <v/>
      </c>
      <c r="C86" s="39" t="str">
        <f>IFERROR(INDEX('Betaald tarief 2023'!C:C,MATCH('Betaald percentage 2023'!A86,'Betaald tarief 2023'!A:A,0)),"")</f>
        <v/>
      </c>
      <c r="D86" s="41" cm="1">
        <f t="array" ref="D86">IFERROR(E86/SUMPRODUCT(('Betaald tarief 2023'!$A$2:$A$100000='Betaald percentage 2023'!A86)*'Betaald tarief 2023'!$H$2:$H$100000*'Betaald tarief 2023'!$O$2:$O$100000),0)</f>
        <v>0</v>
      </c>
      <c r="E86" s="42">
        <f>SUMIFS('Betaald tarief 2023'!G:G,'Betaald tarief 2023'!A:A,'Betaald percentage 2023'!A86)</f>
        <v>0</v>
      </c>
      <c r="F86" s="42">
        <f>SUMIFS('Betaald tarief 2023'!Q:Q,'Betaald tarief 2023'!A:A,'Betaald percentage 2023'!A86)</f>
        <v>0</v>
      </c>
      <c r="G86">
        <f>IFERROR(INDEX(Correcties!B:B,MATCH('Betaald percentage 2023'!A86,Correcties!A:A,0)),"")</f>
        <v>0</v>
      </c>
    </row>
    <row r="87" spans="1:7" x14ac:dyDescent="0.25">
      <c r="A87" s="45"/>
      <c r="B87" s="39" t="str">
        <f>IFERROR(INDEX('Betaald tarief 2023'!B:B,MATCH('Betaald percentage 2023'!A87,'Betaald tarief 2023'!A:A,0)),"")</f>
        <v/>
      </c>
      <c r="C87" s="39" t="str">
        <f>IFERROR(INDEX('Betaald tarief 2023'!C:C,MATCH('Betaald percentage 2023'!A87,'Betaald tarief 2023'!A:A,0)),"")</f>
        <v/>
      </c>
      <c r="D87" s="41" cm="1">
        <f t="array" ref="D87">IFERROR(E87/SUMPRODUCT(('Betaald tarief 2023'!$A$2:$A$100000='Betaald percentage 2023'!A87)*'Betaald tarief 2023'!$H$2:$H$100000*'Betaald tarief 2023'!$O$2:$O$100000),0)</f>
        <v>0</v>
      </c>
      <c r="E87" s="42">
        <f>SUMIFS('Betaald tarief 2023'!G:G,'Betaald tarief 2023'!A:A,'Betaald percentage 2023'!A87)</f>
        <v>0</v>
      </c>
      <c r="F87" s="42">
        <f>SUMIFS('Betaald tarief 2023'!Q:Q,'Betaald tarief 2023'!A:A,'Betaald percentage 2023'!A87)</f>
        <v>0</v>
      </c>
      <c r="G87">
        <f>IFERROR(INDEX(Correcties!B:B,MATCH('Betaald percentage 2023'!A87,Correcties!A:A,0)),"")</f>
        <v>0</v>
      </c>
    </row>
    <row r="88" spans="1:7" x14ac:dyDescent="0.25">
      <c r="A88" s="45"/>
      <c r="B88" s="39" t="str">
        <f>IFERROR(INDEX('Betaald tarief 2023'!B:B,MATCH('Betaald percentage 2023'!A88,'Betaald tarief 2023'!A:A,0)),"")</f>
        <v/>
      </c>
      <c r="C88" s="39" t="str">
        <f>IFERROR(INDEX('Betaald tarief 2023'!C:C,MATCH('Betaald percentage 2023'!A88,'Betaald tarief 2023'!A:A,0)),"")</f>
        <v/>
      </c>
      <c r="D88" s="41" cm="1">
        <f t="array" ref="D88">IFERROR(E88/SUMPRODUCT(('Betaald tarief 2023'!$A$2:$A$100000='Betaald percentage 2023'!A88)*'Betaald tarief 2023'!$H$2:$H$100000*'Betaald tarief 2023'!$O$2:$O$100000),0)</f>
        <v>0</v>
      </c>
      <c r="E88" s="42">
        <f>SUMIFS('Betaald tarief 2023'!G:G,'Betaald tarief 2023'!A:A,'Betaald percentage 2023'!A88)</f>
        <v>0</v>
      </c>
      <c r="F88" s="42">
        <f>SUMIFS('Betaald tarief 2023'!Q:Q,'Betaald tarief 2023'!A:A,'Betaald percentage 2023'!A88)</f>
        <v>0</v>
      </c>
      <c r="G88">
        <f>IFERROR(INDEX(Correcties!B:B,MATCH('Betaald percentage 2023'!A88,Correcties!A:A,0)),"")</f>
        <v>0</v>
      </c>
    </row>
    <row r="89" spans="1:7" x14ac:dyDescent="0.25">
      <c r="A89" s="45"/>
      <c r="B89" s="39" t="str">
        <f>IFERROR(INDEX('Betaald tarief 2023'!B:B,MATCH('Betaald percentage 2023'!A89,'Betaald tarief 2023'!A:A,0)),"")</f>
        <v/>
      </c>
      <c r="C89" s="39" t="str">
        <f>IFERROR(INDEX('Betaald tarief 2023'!C:C,MATCH('Betaald percentage 2023'!A89,'Betaald tarief 2023'!A:A,0)),"")</f>
        <v/>
      </c>
      <c r="D89" s="41" cm="1">
        <f t="array" ref="D89">IFERROR(E89/SUMPRODUCT(('Betaald tarief 2023'!$A$2:$A$100000='Betaald percentage 2023'!A89)*'Betaald tarief 2023'!$H$2:$H$100000*'Betaald tarief 2023'!$O$2:$O$100000),0)</f>
        <v>0</v>
      </c>
      <c r="E89" s="42">
        <f>SUMIFS('Betaald tarief 2023'!G:G,'Betaald tarief 2023'!A:A,'Betaald percentage 2023'!A89)</f>
        <v>0</v>
      </c>
      <c r="F89" s="42">
        <f>SUMIFS('Betaald tarief 2023'!Q:Q,'Betaald tarief 2023'!A:A,'Betaald percentage 2023'!A89)</f>
        <v>0</v>
      </c>
      <c r="G89">
        <f>IFERROR(INDEX(Correcties!B:B,MATCH('Betaald percentage 2023'!A89,Correcties!A:A,0)),"")</f>
        <v>0</v>
      </c>
    </row>
    <row r="90" spans="1:7" x14ac:dyDescent="0.25">
      <c r="A90" s="45"/>
      <c r="B90" s="39" t="str">
        <f>IFERROR(INDEX('Betaald tarief 2023'!B:B,MATCH('Betaald percentage 2023'!A90,'Betaald tarief 2023'!A:A,0)),"")</f>
        <v/>
      </c>
      <c r="C90" s="39" t="str">
        <f>IFERROR(INDEX('Betaald tarief 2023'!C:C,MATCH('Betaald percentage 2023'!A90,'Betaald tarief 2023'!A:A,0)),"")</f>
        <v/>
      </c>
      <c r="D90" s="41" cm="1">
        <f t="array" ref="D90">IFERROR(E90/SUMPRODUCT(('Betaald tarief 2023'!$A$2:$A$100000='Betaald percentage 2023'!A90)*'Betaald tarief 2023'!$H$2:$H$100000*'Betaald tarief 2023'!$O$2:$O$100000),0)</f>
        <v>0</v>
      </c>
      <c r="E90" s="42">
        <f>SUMIFS('Betaald tarief 2023'!G:G,'Betaald tarief 2023'!A:A,'Betaald percentage 2023'!A90)</f>
        <v>0</v>
      </c>
      <c r="F90" s="42">
        <f>SUMIFS('Betaald tarief 2023'!Q:Q,'Betaald tarief 2023'!A:A,'Betaald percentage 2023'!A90)</f>
        <v>0</v>
      </c>
      <c r="G90">
        <f>IFERROR(INDEX(Correcties!B:B,MATCH('Betaald percentage 2023'!A90,Correcties!A:A,0)),"")</f>
        <v>0</v>
      </c>
    </row>
    <row r="91" spans="1:7" x14ac:dyDescent="0.25">
      <c r="A91" s="45"/>
      <c r="B91" s="39" t="str">
        <f>IFERROR(INDEX('Betaald tarief 2023'!B:B,MATCH('Betaald percentage 2023'!A91,'Betaald tarief 2023'!A:A,0)),"")</f>
        <v/>
      </c>
      <c r="C91" s="39" t="str">
        <f>IFERROR(INDEX('Betaald tarief 2023'!C:C,MATCH('Betaald percentage 2023'!A91,'Betaald tarief 2023'!A:A,0)),"")</f>
        <v/>
      </c>
      <c r="D91" s="41" cm="1">
        <f t="array" ref="D91">IFERROR(E91/SUMPRODUCT(('Betaald tarief 2023'!$A$2:$A$100000='Betaald percentage 2023'!A91)*'Betaald tarief 2023'!$H$2:$H$100000*'Betaald tarief 2023'!$O$2:$O$100000),0)</f>
        <v>0</v>
      </c>
      <c r="E91" s="42">
        <f>SUMIFS('Betaald tarief 2023'!G:G,'Betaald tarief 2023'!A:A,'Betaald percentage 2023'!A91)</f>
        <v>0</v>
      </c>
      <c r="F91" s="42">
        <f>SUMIFS('Betaald tarief 2023'!Q:Q,'Betaald tarief 2023'!A:A,'Betaald percentage 2023'!A91)</f>
        <v>0</v>
      </c>
      <c r="G91">
        <f>IFERROR(INDEX(Correcties!B:B,MATCH('Betaald percentage 2023'!A91,Correcties!A:A,0)),"")</f>
        <v>0</v>
      </c>
    </row>
    <row r="92" spans="1:7" x14ac:dyDescent="0.25">
      <c r="A92" s="45"/>
      <c r="B92" s="39" t="str">
        <f>IFERROR(INDEX('Betaald tarief 2023'!B:B,MATCH('Betaald percentage 2023'!A92,'Betaald tarief 2023'!A:A,0)),"")</f>
        <v/>
      </c>
      <c r="C92" s="39" t="str">
        <f>IFERROR(INDEX('Betaald tarief 2023'!C:C,MATCH('Betaald percentage 2023'!A92,'Betaald tarief 2023'!A:A,0)),"")</f>
        <v/>
      </c>
      <c r="D92" s="41" cm="1">
        <f t="array" ref="D92">IFERROR(E92/SUMPRODUCT(('Betaald tarief 2023'!$A$2:$A$100000='Betaald percentage 2023'!A92)*'Betaald tarief 2023'!$H$2:$H$100000*'Betaald tarief 2023'!$O$2:$O$100000),0)</f>
        <v>0</v>
      </c>
      <c r="E92" s="42">
        <f>SUMIFS('Betaald tarief 2023'!G:G,'Betaald tarief 2023'!A:A,'Betaald percentage 2023'!A92)</f>
        <v>0</v>
      </c>
      <c r="F92" s="42">
        <f>SUMIFS('Betaald tarief 2023'!Q:Q,'Betaald tarief 2023'!A:A,'Betaald percentage 2023'!A92)</f>
        <v>0</v>
      </c>
      <c r="G92">
        <f>IFERROR(INDEX(Correcties!B:B,MATCH('Betaald percentage 2023'!A92,Correcties!A:A,0)),"")</f>
        <v>0</v>
      </c>
    </row>
    <row r="93" spans="1:7" x14ac:dyDescent="0.25">
      <c r="A93" s="45"/>
      <c r="B93" s="39" t="str">
        <f>IFERROR(INDEX('Betaald tarief 2023'!B:B,MATCH('Betaald percentage 2023'!A93,'Betaald tarief 2023'!A:A,0)),"")</f>
        <v/>
      </c>
      <c r="C93" s="39" t="str">
        <f>IFERROR(INDEX('Betaald tarief 2023'!C:C,MATCH('Betaald percentage 2023'!A93,'Betaald tarief 2023'!A:A,0)),"")</f>
        <v/>
      </c>
      <c r="D93" s="41" cm="1">
        <f t="array" ref="D93">IFERROR(E93/SUMPRODUCT(('Betaald tarief 2023'!$A$2:$A$100000='Betaald percentage 2023'!A93)*'Betaald tarief 2023'!$H$2:$H$100000*'Betaald tarief 2023'!$O$2:$O$100000),0)</f>
        <v>0</v>
      </c>
      <c r="E93" s="42">
        <f>SUMIFS('Betaald tarief 2023'!G:G,'Betaald tarief 2023'!A:A,'Betaald percentage 2023'!A93)</f>
        <v>0</v>
      </c>
      <c r="F93" s="42">
        <f>SUMIFS('Betaald tarief 2023'!Q:Q,'Betaald tarief 2023'!A:A,'Betaald percentage 2023'!A93)</f>
        <v>0</v>
      </c>
      <c r="G93">
        <f>IFERROR(INDEX(Correcties!B:B,MATCH('Betaald percentage 2023'!A93,Correcties!A:A,0)),"")</f>
        <v>0</v>
      </c>
    </row>
    <row r="94" spans="1:7" x14ac:dyDescent="0.25">
      <c r="A94" s="45"/>
      <c r="B94" s="39" t="str">
        <f>IFERROR(INDEX('Betaald tarief 2023'!B:B,MATCH('Betaald percentage 2023'!A94,'Betaald tarief 2023'!A:A,0)),"")</f>
        <v/>
      </c>
      <c r="C94" s="39" t="str">
        <f>IFERROR(INDEX('Betaald tarief 2023'!C:C,MATCH('Betaald percentage 2023'!A94,'Betaald tarief 2023'!A:A,0)),"")</f>
        <v/>
      </c>
      <c r="D94" s="41" cm="1">
        <f t="array" ref="D94">IFERROR(E94/SUMPRODUCT(('Betaald tarief 2023'!$A$2:$A$100000='Betaald percentage 2023'!A94)*'Betaald tarief 2023'!$H$2:$H$100000*'Betaald tarief 2023'!$O$2:$O$100000),0)</f>
        <v>0</v>
      </c>
      <c r="E94" s="42">
        <f>SUMIFS('Betaald tarief 2023'!G:G,'Betaald tarief 2023'!A:A,'Betaald percentage 2023'!A94)</f>
        <v>0</v>
      </c>
      <c r="F94" s="42">
        <f>SUMIFS('Betaald tarief 2023'!Q:Q,'Betaald tarief 2023'!A:A,'Betaald percentage 2023'!A94)</f>
        <v>0</v>
      </c>
      <c r="G94">
        <f>IFERROR(INDEX(Correcties!B:B,MATCH('Betaald percentage 2023'!A94,Correcties!A:A,0)),"")</f>
        <v>0</v>
      </c>
    </row>
    <row r="95" spans="1:7" x14ac:dyDescent="0.25">
      <c r="A95" s="45"/>
      <c r="B95" s="39" t="str">
        <f>IFERROR(INDEX('Betaald tarief 2023'!B:B,MATCH('Betaald percentage 2023'!A95,'Betaald tarief 2023'!A:A,0)),"")</f>
        <v/>
      </c>
      <c r="C95" s="39" t="str">
        <f>IFERROR(INDEX('Betaald tarief 2023'!C:C,MATCH('Betaald percentage 2023'!A95,'Betaald tarief 2023'!A:A,0)),"")</f>
        <v/>
      </c>
      <c r="D95" s="41" cm="1">
        <f t="array" ref="D95">IFERROR(E95/SUMPRODUCT(('Betaald tarief 2023'!$A$2:$A$100000='Betaald percentage 2023'!A95)*'Betaald tarief 2023'!$H$2:$H$100000*'Betaald tarief 2023'!$O$2:$O$100000),0)</f>
        <v>0</v>
      </c>
      <c r="E95" s="42">
        <f>SUMIFS('Betaald tarief 2023'!G:G,'Betaald tarief 2023'!A:A,'Betaald percentage 2023'!A95)</f>
        <v>0</v>
      </c>
      <c r="F95" s="42">
        <f>SUMIFS('Betaald tarief 2023'!Q:Q,'Betaald tarief 2023'!A:A,'Betaald percentage 2023'!A95)</f>
        <v>0</v>
      </c>
      <c r="G95">
        <f>IFERROR(INDEX(Correcties!B:B,MATCH('Betaald percentage 2023'!A95,Correcties!A:A,0)),"")</f>
        <v>0</v>
      </c>
    </row>
    <row r="96" spans="1:7" x14ac:dyDescent="0.25">
      <c r="A96" s="45"/>
      <c r="B96" s="39" t="str">
        <f>IFERROR(INDEX('Betaald tarief 2023'!B:B,MATCH('Betaald percentage 2023'!A96,'Betaald tarief 2023'!A:A,0)),"")</f>
        <v/>
      </c>
      <c r="C96" s="39" t="str">
        <f>IFERROR(INDEX('Betaald tarief 2023'!C:C,MATCH('Betaald percentage 2023'!A96,'Betaald tarief 2023'!A:A,0)),"")</f>
        <v/>
      </c>
      <c r="D96" s="41" cm="1">
        <f t="array" ref="D96">IFERROR(E96/SUMPRODUCT(('Betaald tarief 2023'!$A$2:$A$100000='Betaald percentage 2023'!A96)*'Betaald tarief 2023'!$H$2:$H$100000*'Betaald tarief 2023'!$O$2:$O$100000),0)</f>
        <v>0</v>
      </c>
      <c r="E96" s="42">
        <f>SUMIFS('Betaald tarief 2023'!G:G,'Betaald tarief 2023'!A:A,'Betaald percentage 2023'!A96)</f>
        <v>0</v>
      </c>
      <c r="F96" s="42">
        <f>SUMIFS('Betaald tarief 2023'!Q:Q,'Betaald tarief 2023'!A:A,'Betaald percentage 2023'!A96)</f>
        <v>0</v>
      </c>
      <c r="G96">
        <f>IFERROR(INDEX(Correcties!B:B,MATCH('Betaald percentage 2023'!A96,Correcties!A:A,0)),"")</f>
        <v>0</v>
      </c>
    </row>
    <row r="97" spans="1:7" x14ac:dyDescent="0.25">
      <c r="A97" s="45"/>
      <c r="B97" s="39" t="str">
        <f>IFERROR(INDEX('Betaald tarief 2023'!B:B,MATCH('Betaald percentage 2023'!A97,'Betaald tarief 2023'!A:A,0)),"")</f>
        <v/>
      </c>
      <c r="C97" s="39" t="str">
        <f>IFERROR(INDEX('Betaald tarief 2023'!C:C,MATCH('Betaald percentage 2023'!A97,'Betaald tarief 2023'!A:A,0)),"")</f>
        <v/>
      </c>
      <c r="D97" s="41" cm="1">
        <f t="array" ref="D97">IFERROR(E97/SUMPRODUCT(('Betaald tarief 2023'!$A$2:$A$100000='Betaald percentage 2023'!A97)*'Betaald tarief 2023'!$H$2:$H$100000*'Betaald tarief 2023'!$O$2:$O$100000),0)</f>
        <v>0</v>
      </c>
      <c r="E97" s="42">
        <f>SUMIFS('Betaald tarief 2023'!G:G,'Betaald tarief 2023'!A:A,'Betaald percentage 2023'!A97)</f>
        <v>0</v>
      </c>
      <c r="F97" s="42">
        <f>SUMIFS('Betaald tarief 2023'!Q:Q,'Betaald tarief 2023'!A:A,'Betaald percentage 2023'!A97)</f>
        <v>0</v>
      </c>
      <c r="G97">
        <f>IFERROR(INDEX(Correcties!B:B,MATCH('Betaald percentage 2023'!A97,Correcties!A:A,0)),"")</f>
        <v>0</v>
      </c>
    </row>
    <row r="98" spans="1:7" x14ac:dyDescent="0.25">
      <c r="A98" s="45"/>
      <c r="B98" s="39" t="str">
        <f>IFERROR(INDEX('Betaald tarief 2023'!B:B,MATCH('Betaald percentage 2023'!A98,'Betaald tarief 2023'!A:A,0)),"")</f>
        <v/>
      </c>
      <c r="C98" s="39" t="str">
        <f>IFERROR(INDEX('Betaald tarief 2023'!C:C,MATCH('Betaald percentage 2023'!A98,'Betaald tarief 2023'!A:A,0)),"")</f>
        <v/>
      </c>
      <c r="D98" s="41" cm="1">
        <f t="array" ref="D98">IFERROR(E98/SUMPRODUCT(('Betaald tarief 2023'!$A$2:$A$100000='Betaald percentage 2023'!A98)*'Betaald tarief 2023'!$H$2:$H$100000*'Betaald tarief 2023'!$O$2:$O$100000),0)</f>
        <v>0</v>
      </c>
      <c r="E98" s="42">
        <f>SUMIFS('Betaald tarief 2023'!G:G,'Betaald tarief 2023'!A:A,'Betaald percentage 2023'!A98)</f>
        <v>0</v>
      </c>
      <c r="F98" s="42">
        <f>SUMIFS('Betaald tarief 2023'!Q:Q,'Betaald tarief 2023'!A:A,'Betaald percentage 2023'!A98)</f>
        <v>0</v>
      </c>
      <c r="G98">
        <f>IFERROR(INDEX(Correcties!B:B,MATCH('Betaald percentage 2023'!A98,Correcties!A:A,0)),"")</f>
        <v>0</v>
      </c>
    </row>
    <row r="99" spans="1:7" x14ac:dyDescent="0.25">
      <c r="A99" s="45"/>
      <c r="B99" s="39" t="str">
        <f>IFERROR(INDEX('Betaald tarief 2023'!B:B,MATCH('Betaald percentage 2023'!A99,'Betaald tarief 2023'!A:A,0)),"")</f>
        <v/>
      </c>
      <c r="C99" s="39" t="str">
        <f>IFERROR(INDEX('Betaald tarief 2023'!C:C,MATCH('Betaald percentage 2023'!A99,'Betaald tarief 2023'!A:A,0)),"")</f>
        <v/>
      </c>
      <c r="D99" s="41" cm="1">
        <f t="array" ref="D99">IFERROR(E99/SUMPRODUCT(('Betaald tarief 2023'!$A$2:$A$100000='Betaald percentage 2023'!A99)*'Betaald tarief 2023'!$H$2:$H$100000*'Betaald tarief 2023'!$O$2:$O$100000),0)</f>
        <v>0</v>
      </c>
      <c r="E99" s="42">
        <f>SUMIFS('Betaald tarief 2023'!G:G,'Betaald tarief 2023'!A:A,'Betaald percentage 2023'!A99)</f>
        <v>0</v>
      </c>
      <c r="F99" s="42">
        <f>SUMIFS('Betaald tarief 2023'!Q:Q,'Betaald tarief 2023'!A:A,'Betaald percentage 2023'!A99)</f>
        <v>0</v>
      </c>
      <c r="G99">
        <f>IFERROR(INDEX(Correcties!B:B,MATCH('Betaald percentage 2023'!A99,Correcties!A:A,0)),"")</f>
        <v>0</v>
      </c>
    </row>
    <row r="100" spans="1:7" x14ac:dyDescent="0.25">
      <c r="A100" s="45"/>
      <c r="B100" s="39" t="str">
        <f>IFERROR(INDEX('Betaald tarief 2023'!B:B,MATCH('Betaald percentage 2023'!A100,'Betaald tarief 2023'!A:A,0)),"")</f>
        <v/>
      </c>
      <c r="C100" s="39" t="str">
        <f>IFERROR(INDEX('Betaald tarief 2023'!C:C,MATCH('Betaald percentage 2023'!A100,'Betaald tarief 2023'!A:A,0)),"")</f>
        <v/>
      </c>
      <c r="D100" s="41" cm="1">
        <f t="array" ref="D100">IFERROR(E100/SUMPRODUCT(('Betaald tarief 2023'!$A$2:$A$100000='Betaald percentage 2023'!A100)*'Betaald tarief 2023'!$H$2:$H$100000*'Betaald tarief 2023'!$O$2:$O$100000),0)</f>
        <v>0</v>
      </c>
      <c r="E100" s="42">
        <f>SUMIFS('Betaald tarief 2023'!G:G,'Betaald tarief 2023'!A:A,'Betaald percentage 2023'!A100)</f>
        <v>0</v>
      </c>
      <c r="F100" s="42">
        <f>SUMIFS('Betaald tarief 2023'!Q:Q,'Betaald tarief 2023'!A:A,'Betaald percentage 2023'!A100)</f>
        <v>0</v>
      </c>
      <c r="G100">
        <f>IFERROR(INDEX(Correcties!B:B,MATCH('Betaald percentage 2023'!A100,Correcties!A:A,0)),"")</f>
        <v>0</v>
      </c>
    </row>
    <row r="101" spans="1:7" x14ac:dyDescent="0.25">
      <c r="A101" s="45"/>
      <c r="B101" s="39" t="str">
        <f>IFERROR(INDEX('Betaald tarief 2023'!B:B,MATCH('Betaald percentage 2023'!A101,'Betaald tarief 2023'!A:A,0)),"")</f>
        <v/>
      </c>
      <c r="C101" s="39" t="str">
        <f>IFERROR(INDEX('Betaald tarief 2023'!C:C,MATCH('Betaald percentage 2023'!A101,'Betaald tarief 2023'!A:A,0)),"")</f>
        <v/>
      </c>
      <c r="D101" s="41" cm="1">
        <f t="array" ref="D101">IFERROR(E101/SUMPRODUCT(('Betaald tarief 2023'!$A$2:$A$100000='Betaald percentage 2023'!A101)*'Betaald tarief 2023'!$H$2:$H$100000*'Betaald tarief 2023'!$O$2:$O$100000),0)</f>
        <v>0</v>
      </c>
      <c r="E101" s="42">
        <f>SUMIFS('Betaald tarief 2023'!G:G,'Betaald tarief 2023'!A:A,'Betaald percentage 2023'!A101)</f>
        <v>0</v>
      </c>
      <c r="F101" s="42">
        <f>SUMIFS('Betaald tarief 2023'!Q:Q,'Betaald tarief 2023'!A:A,'Betaald percentage 2023'!A101)</f>
        <v>0</v>
      </c>
      <c r="G101">
        <f>IFERROR(INDEX(Correcties!B:B,MATCH('Betaald percentage 2023'!A101,Correcties!A:A,0)),"")</f>
        <v>0</v>
      </c>
    </row>
    <row r="102" spans="1:7" x14ac:dyDescent="0.25">
      <c r="A102" s="45"/>
      <c r="B102" s="39" t="str">
        <f>IFERROR(INDEX('Betaald tarief 2023'!B:B,MATCH('Betaald percentage 2023'!A102,'Betaald tarief 2023'!A:A,0)),"")</f>
        <v/>
      </c>
      <c r="C102" s="39" t="str">
        <f>IFERROR(INDEX('Betaald tarief 2023'!C:C,MATCH('Betaald percentage 2023'!A102,'Betaald tarief 2023'!A:A,0)),"")</f>
        <v/>
      </c>
      <c r="D102" s="41" cm="1">
        <f t="array" ref="D102">IFERROR(E102/SUMPRODUCT(('Betaald tarief 2023'!$A$2:$A$100000='Betaald percentage 2023'!A102)*'Betaald tarief 2023'!$H$2:$H$100000*'Betaald tarief 2023'!$O$2:$O$100000),0)</f>
        <v>0</v>
      </c>
      <c r="E102" s="42">
        <f>SUMIFS('Betaald tarief 2023'!G:G,'Betaald tarief 2023'!A:A,'Betaald percentage 2023'!A102)</f>
        <v>0</v>
      </c>
      <c r="F102" s="42">
        <f>SUMIFS('Betaald tarief 2023'!Q:Q,'Betaald tarief 2023'!A:A,'Betaald percentage 2023'!A102)</f>
        <v>0</v>
      </c>
      <c r="G102">
        <f>IFERROR(INDEX(Correcties!B:B,MATCH('Betaald percentage 2023'!A102,Correcties!A:A,0)),"")</f>
        <v>0</v>
      </c>
    </row>
    <row r="103" spans="1:7" x14ac:dyDescent="0.25">
      <c r="A103" s="45"/>
      <c r="B103" s="39" t="str">
        <f>IFERROR(INDEX('Betaald tarief 2023'!B:B,MATCH('Betaald percentage 2023'!A103,'Betaald tarief 2023'!A:A,0)),"")</f>
        <v/>
      </c>
      <c r="C103" s="39" t="str">
        <f>IFERROR(INDEX('Betaald tarief 2023'!C:C,MATCH('Betaald percentage 2023'!A103,'Betaald tarief 2023'!A:A,0)),"")</f>
        <v/>
      </c>
      <c r="D103" s="41" cm="1">
        <f t="array" ref="D103">IFERROR(E103/SUMPRODUCT(('Betaald tarief 2023'!$A$2:$A$100000='Betaald percentage 2023'!A103)*'Betaald tarief 2023'!$H$2:$H$100000*'Betaald tarief 2023'!$O$2:$O$100000),0)</f>
        <v>0</v>
      </c>
      <c r="E103" s="42">
        <f>SUMIFS('Betaald tarief 2023'!G:G,'Betaald tarief 2023'!A:A,'Betaald percentage 2023'!A103)</f>
        <v>0</v>
      </c>
      <c r="F103" s="42">
        <f>SUMIFS('Betaald tarief 2023'!Q:Q,'Betaald tarief 2023'!A:A,'Betaald percentage 2023'!A103)</f>
        <v>0</v>
      </c>
      <c r="G103">
        <f>IFERROR(INDEX(Correcties!B:B,MATCH('Betaald percentage 2023'!A103,Correcties!A:A,0)),"")</f>
        <v>0</v>
      </c>
    </row>
    <row r="104" spans="1:7" x14ac:dyDescent="0.25">
      <c r="A104" s="45"/>
      <c r="B104" s="39" t="str">
        <f>IFERROR(INDEX('Betaald tarief 2023'!B:B,MATCH('Betaald percentage 2023'!A104,'Betaald tarief 2023'!A:A,0)),"")</f>
        <v/>
      </c>
      <c r="C104" s="39" t="str">
        <f>IFERROR(INDEX('Betaald tarief 2023'!C:C,MATCH('Betaald percentage 2023'!A104,'Betaald tarief 2023'!A:A,0)),"")</f>
        <v/>
      </c>
      <c r="D104" s="41" cm="1">
        <f t="array" ref="D104">IFERROR(E104/SUMPRODUCT(('Betaald tarief 2023'!$A$2:$A$100000='Betaald percentage 2023'!A104)*'Betaald tarief 2023'!$H$2:$H$100000*'Betaald tarief 2023'!$O$2:$O$100000),0)</f>
        <v>0</v>
      </c>
      <c r="E104" s="42">
        <f>SUMIFS('Betaald tarief 2023'!G:G,'Betaald tarief 2023'!A:A,'Betaald percentage 2023'!A104)</f>
        <v>0</v>
      </c>
      <c r="F104" s="42">
        <f>SUMIFS('Betaald tarief 2023'!Q:Q,'Betaald tarief 2023'!A:A,'Betaald percentage 2023'!A104)</f>
        <v>0</v>
      </c>
      <c r="G104">
        <f>IFERROR(INDEX(Correcties!B:B,MATCH('Betaald percentage 2023'!A104,Correcties!A:A,0)),"")</f>
        <v>0</v>
      </c>
    </row>
    <row r="105" spans="1:7" x14ac:dyDescent="0.25">
      <c r="A105" s="45"/>
      <c r="B105" s="39" t="str">
        <f>IFERROR(INDEX('Betaald tarief 2023'!B:B,MATCH('Betaald percentage 2023'!A105,'Betaald tarief 2023'!A:A,0)),"")</f>
        <v/>
      </c>
      <c r="C105" s="39" t="str">
        <f>IFERROR(INDEX('Betaald tarief 2023'!C:C,MATCH('Betaald percentage 2023'!A105,'Betaald tarief 2023'!A:A,0)),"")</f>
        <v/>
      </c>
      <c r="D105" s="41" cm="1">
        <f t="array" ref="D105">IFERROR(E105/SUMPRODUCT(('Betaald tarief 2023'!$A$2:$A$100000='Betaald percentage 2023'!A105)*'Betaald tarief 2023'!$H$2:$H$100000*'Betaald tarief 2023'!$O$2:$O$100000),0)</f>
        <v>0</v>
      </c>
      <c r="E105" s="42">
        <f>SUMIFS('Betaald tarief 2023'!G:G,'Betaald tarief 2023'!A:A,'Betaald percentage 2023'!A105)</f>
        <v>0</v>
      </c>
      <c r="F105" s="42">
        <f>SUMIFS('Betaald tarief 2023'!Q:Q,'Betaald tarief 2023'!A:A,'Betaald percentage 2023'!A105)</f>
        <v>0</v>
      </c>
      <c r="G105">
        <f>IFERROR(INDEX(Correcties!B:B,MATCH('Betaald percentage 2023'!A105,Correcties!A:A,0)),"")</f>
        <v>0</v>
      </c>
    </row>
    <row r="106" spans="1:7" x14ac:dyDescent="0.25">
      <c r="A106" s="45"/>
      <c r="B106" s="39" t="str">
        <f>IFERROR(INDEX('Betaald tarief 2023'!B:B,MATCH('Betaald percentage 2023'!A106,'Betaald tarief 2023'!A:A,0)),"")</f>
        <v/>
      </c>
      <c r="C106" s="39" t="str">
        <f>IFERROR(INDEX('Betaald tarief 2023'!C:C,MATCH('Betaald percentage 2023'!A106,'Betaald tarief 2023'!A:A,0)),"")</f>
        <v/>
      </c>
      <c r="D106" s="41" cm="1">
        <f t="array" ref="D106">IFERROR(E106/SUMPRODUCT(('Betaald tarief 2023'!$A$2:$A$100000='Betaald percentage 2023'!A106)*'Betaald tarief 2023'!$H$2:$H$100000*'Betaald tarief 2023'!$O$2:$O$100000),0)</f>
        <v>0</v>
      </c>
      <c r="E106" s="42">
        <f>SUMIFS('Betaald tarief 2023'!G:G,'Betaald tarief 2023'!A:A,'Betaald percentage 2023'!A106)</f>
        <v>0</v>
      </c>
      <c r="F106" s="42">
        <f>SUMIFS('Betaald tarief 2023'!Q:Q,'Betaald tarief 2023'!A:A,'Betaald percentage 2023'!A106)</f>
        <v>0</v>
      </c>
      <c r="G106">
        <f>IFERROR(INDEX(Correcties!B:B,MATCH('Betaald percentage 2023'!A106,Correcties!A:A,0)),"")</f>
        <v>0</v>
      </c>
    </row>
    <row r="107" spans="1:7" x14ac:dyDescent="0.25">
      <c r="A107" s="45"/>
      <c r="B107" s="39" t="str">
        <f>IFERROR(INDEX('Betaald tarief 2023'!B:B,MATCH('Betaald percentage 2023'!A107,'Betaald tarief 2023'!A:A,0)),"")</f>
        <v/>
      </c>
      <c r="C107" s="39" t="str">
        <f>IFERROR(INDEX('Betaald tarief 2023'!C:C,MATCH('Betaald percentage 2023'!A107,'Betaald tarief 2023'!A:A,0)),"")</f>
        <v/>
      </c>
      <c r="D107" s="41" cm="1">
        <f t="array" ref="D107">IFERROR(E107/SUMPRODUCT(('Betaald tarief 2023'!$A$2:$A$100000='Betaald percentage 2023'!A107)*'Betaald tarief 2023'!$H$2:$H$100000*'Betaald tarief 2023'!$O$2:$O$100000),0)</f>
        <v>0</v>
      </c>
      <c r="E107" s="42">
        <f>SUMIFS('Betaald tarief 2023'!G:G,'Betaald tarief 2023'!A:A,'Betaald percentage 2023'!A107)</f>
        <v>0</v>
      </c>
      <c r="F107" s="42">
        <f>SUMIFS('Betaald tarief 2023'!Q:Q,'Betaald tarief 2023'!A:A,'Betaald percentage 2023'!A107)</f>
        <v>0</v>
      </c>
      <c r="G107">
        <f>IFERROR(INDEX(Correcties!B:B,MATCH('Betaald percentage 2023'!A107,Correcties!A:A,0)),"")</f>
        <v>0</v>
      </c>
    </row>
    <row r="108" spans="1:7" x14ac:dyDescent="0.25">
      <c r="A108" s="45"/>
      <c r="B108" s="39" t="str">
        <f>IFERROR(INDEX('Betaald tarief 2023'!B:B,MATCH('Betaald percentage 2023'!A108,'Betaald tarief 2023'!A:A,0)),"")</f>
        <v/>
      </c>
      <c r="C108" s="39" t="str">
        <f>IFERROR(INDEX('Betaald tarief 2023'!C:C,MATCH('Betaald percentage 2023'!A108,'Betaald tarief 2023'!A:A,0)),"")</f>
        <v/>
      </c>
      <c r="D108" s="41" cm="1">
        <f t="array" ref="D108">IFERROR(E108/SUMPRODUCT(('Betaald tarief 2023'!$A$2:$A$100000='Betaald percentage 2023'!A108)*'Betaald tarief 2023'!$H$2:$H$100000*'Betaald tarief 2023'!$O$2:$O$100000),0)</f>
        <v>0</v>
      </c>
      <c r="E108" s="42">
        <f>SUMIFS('Betaald tarief 2023'!G:G,'Betaald tarief 2023'!A:A,'Betaald percentage 2023'!A108)</f>
        <v>0</v>
      </c>
      <c r="F108" s="42">
        <f>SUMIFS('Betaald tarief 2023'!Q:Q,'Betaald tarief 2023'!A:A,'Betaald percentage 2023'!A108)</f>
        <v>0</v>
      </c>
      <c r="G108">
        <f>IFERROR(INDEX(Correcties!B:B,MATCH('Betaald percentage 2023'!A108,Correcties!A:A,0)),"")</f>
        <v>0</v>
      </c>
    </row>
    <row r="109" spans="1:7" x14ac:dyDescent="0.25">
      <c r="A109" s="45"/>
      <c r="B109" s="39" t="str">
        <f>IFERROR(INDEX('Betaald tarief 2023'!B:B,MATCH('Betaald percentage 2023'!A109,'Betaald tarief 2023'!A:A,0)),"")</f>
        <v/>
      </c>
      <c r="C109" s="39" t="str">
        <f>IFERROR(INDEX('Betaald tarief 2023'!C:C,MATCH('Betaald percentage 2023'!A109,'Betaald tarief 2023'!A:A,0)),"")</f>
        <v/>
      </c>
      <c r="D109" s="41" cm="1">
        <f t="array" ref="D109">IFERROR(E109/SUMPRODUCT(('Betaald tarief 2023'!$A$2:$A$100000='Betaald percentage 2023'!A109)*'Betaald tarief 2023'!$H$2:$H$100000*'Betaald tarief 2023'!$O$2:$O$100000),0)</f>
        <v>0</v>
      </c>
      <c r="E109" s="42">
        <f>SUMIFS('Betaald tarief 2023'!G:G,'Betaald tarief 2023'!A:A,'Betaald percentage 2023'!A109)</f>
        <v>0</v>
      </c>
      <c r="F109" s="42">
        <f>SUMIFS('Betaald tarief 2023'!Q:Q,'Betaald tarief 2023'!A:A,'Betaald percentage 2023'!A109)</f>
        <v>0</v>
      </c>
      <c r="G109">
        <f>IFERROR(INDEX(Correcties!B:B,MATCH('Betaald percentage 2023'!A109,Correcties!A:A,0)),"")</f>
        <v>0</v>
      </c>
    </row>
    <row r="110" spans="1:7" x14ac:dyDescent="0.25">
      <c r="A110" s="45"/>
      <c r="B110" s="39" t="str">
        <f>IFERROR(INDEX('Betaald tarief 2023'!B:B,MATCH('Betaald percentage 2023'!A110,'Betaald tarief 2023'!A:A,0)),"")</f>
        <v/>
      </c>
      <c r="C110" s="39" t="str">
        <f>IFERROR(INDEX('Betaald tarief 2023'!C:C,MATCH('Betaald percentage 2023'!A110,'Betaald tarief 2023'!A:A,0)),"")</f>
        <v/>
      </c>
      <c r="D110" s="41" cm="1">
        <f t="array" ref="D110">IFERROR(E110/SUMPRODUCT(('Betaald tarief 2023'!$A$2:$A$100000='Betaald percentage 2023'!A110)*'Betaald tarief 2023'!$H$2:$H$100000*'Betaald tarief 2023'!$O$2:$O$100000),0)</f>
        <v>0</v>
      </c>
      <c r="E110" s="42">
        <f>SUMIFS('Betaald tarief 2023'!G:G,'Betaald tarief 2023'!A:A,'Betaald percentage 2023'!A110)</f>
        <v>0</v>
      </c>
      <c r="F110" s="42">
        <f>SUMIFS('Betaald tarief 2023'!Q:Q,'Betaald tarief 2023'!A:A,'Betaald percentage 2023'!A110)</f>
        <v>0</v>
      </c>
      <c r="G110">
        <f>IFERROR(INDEX(Correcties!B:B,MATCH('Betaald percentage 2023'!A110,Correcties!A:A,0)),"")</f>
        <v>0</v>
      </c>
    </row>
    <row r="111" spans="1:7" x14ac:dyDescent="0.25">
      <c r="A111" s="45"/>
      <c r="B111" s="39" t="str">
        <f>IFERROR(INDEX('Betaald tarief 2023'!B:B,MATCH('Betaald percentage 2023'!A111,'Betaald tarief 2023'!A:A,0)),"")</f>
        <v/>
      </c>
      <c r="C111" s="39" t="str">
        <f>IFERROR(INDEX('Betaald tarief 2023'!C:C,MATCH('Betaald percentage 2023'!A111,'Betaald tarief 2023'!A:A,0)),"")</f>
        <v/>
      </c>
      <c r="D111" s="41" cm="1">
        <f t="array" ref="D111">IFERROR(E111/SUMPRODUCT(('Betaald tarief 2023'!$A$2:$A$100000='Betaald percentage 2023'!A111)*'Betaald tarief 2023'!$H$2:$H$100000*'Betaald tarief 2023'!$O$2:$O$100000),0)</f>
        <v>0</v>
      </c>
      <c r="E111" s="42">
        <f>SUMIFS('Betaald tarief 2023'!G:G,'Betaald tarief 2023'!A:A,'Betaald percentage 2023'!A111)</f>
        <v>0</v>
      </c>
      <c r="F111" s="42">
        <f>SUMIFS('Betaald tarief 2023'!Q:Q,'Betaald tarief 2023'!A:A,'Betaald percentage 2023'!A111)</f>
        <v>0</v>
      </c>
      <c r="G111">
        <f>IFERROR(INDEX(Correcties!B:B,MATCH('Betaald percentage 2023'!A111,Correcties!A:A,0)),"")</f>
        <v>0</v>
      </c>
    </row>
    <row r="112" spans="1:7" x14ac:dyDescent="0.25">
      <c r="A112" s="45"/>
      <c r="B112" s="39" t="str">
        <f>IFERROR(INDEX('Betaald tarief 2023'!B:B,MATCH('Betaald percentage 2023'!A112,'Betaald tarief 2023'!A:A,0)),"")</f>
        <v/>
      </c>
      <c r="C112" s="39" t="str">
        <f>IFERROR(INDEX('Betaald tarief 2023'!C:C,MATCH('Betaald percentage 2023'!A112,'Betaald tarief 2023'!A:A,0)),"")</f>
        <v/>
      </c>
      <c r="D112" s="41" cm="1">
        <f t="array" ref="D112">IFERROR(E112/SUMPRODUCT(('Betaald tarief 2023'!$A$2:$A$100000='Betaald percentage 2023'!A112)*'Betaald tarief 2023'!$H$2:$H$100000*'Betaald tarief 2023'!$O$2:$O$100000),0)</f>
        <v>0</v>
      </c>
      <c r="E112" s="42">
        <f>SUMIFS('Betaald tarief 2023'!G:G,'Betaald tarief 2023'!A:A,'Betaald percentage 2023'!A112)</f>
        <v>0</v>
      </c>
      <c r="F112" s="42">
        <f>SUMIFS('Betaald tarief 2023'!Q:Q,'Betaald tarief 2023'!A:A,'Betaald percentage 2023'!A112)</f>
        <v>0</v>
      </c>
      <c r="G112">
        <f>IFERROR(INDEX(Correcties!B:B,MATCH('Betaald percentage 2023'!A112,Correcties!A:A,0)),"")</f>
        <v>0</v>
      </c>
    </row>
    <row r="113" spans="1:7" x14ac:dyDescent="0.25">
      <c r="A113" s="45"/>
      <c r="B113" s="39" t="str">
        <f>IFERROR(INDEX('Betaald tarief 2023'!B:B,MATCH('Betaald percentage 2023'!A113,'Betaald tarief 2023'!A:A,0)),"")</f>
        <v/>
      </c>
      <c r="C113" s="39" t="str">
        <f>IFERROR(INDEX('Betaald tarief 2023'!C:C,MATCH('Betaald percentage 2023'!A113,'Betaald tarief 2023'!A:A,0)),"")</f>
        <v/>
      </c>
      <c r="D113" s="41" cm="1">
        <f t="array" ref="D113">IFERROR(E113/SUMPRODUCT(('Betaald tarief 2023'!$A$2:$A$100000='Betaald percentage 2023'!A113)*'Betaald tarief 2023'!$H$2:$H$100000*'Betaald tarief 2023'!$O$2:$O$100000),0)</f>
        <v>0</v>
      </c>
      <c r="E113" s="42">
        <f>SUMIFS('Betaald tarief 2023'!G:G,'Betaald tarief 2023'!A:A,'Betaald percentage 2023'!A113)</f>
        <v>0</v>
      </c>
      <c r="F113" s="42">
        <f>SUMIFS('Betaald tarief 2023'!Q:Q,'Betaald tarief 2023'!A:A,'Betaald percentage 2023'!A113)</f>
        <v>0</v>
      </c>
      <c r="G113">
        <f>IFERROR(INDEX(Correcties!B:B,MATCH('Betaald percentage 2023'!A113,Correcties!A:A,0)),"")</f>
        <v>0</v>
      </c>
    </row>
    <row r="114" spans="1:7" x14ac:dyDescent="0.25">
      <c r="A114" s="45"/>
      <c r="B114" s="39" t="str">
        <f>IFERROR(INDEX('Betaald tarief 2023'!B:B,MATCH('Betaald percentage 2023'!A114,'Betaald tarief 2023'!A:A,0)),"")</f>
        <v/>
      </c>
      <c r="C114" s="39" t="str">
        <f>IFERROR(INDEX('Betaald tarief 2023'!C:C,MATCH('Betaald percentage 2023'!A114,'Betaald tarief 2023'!A:A,0)),"")</f>
        <v/>
      </c>
      <c r="D114" s="41" cm="1">
        <f t="array" ref="D114">IFERROR(E114/SUMPRODUCT(('Betaald tarief 2023'!$A$2:$A$100000='Betaald percentage 2023'!A114)*'Betaald tarief 2023'!$H$2:$H$100000*'Betaald tarief 2023'!$O$2:$O$100000),0)</f>
        <v>0</v>
      </c>
      <c r="E114" s="42">
        <f>SUMIFS('Betaald tarief 2023'!G:G,'Betaald tarief 2023'!A:A,'Betaald percentage 2023'!A114)</f>
        <v>0</v>
      </c>
      <c r="F114" s="42">
        <f>SUMIFS('Betaald tarief 2023'!Q:Q,'Betaald tarief 2023'!A:A,'Betaald percentage 2023'!A114)</f>
        <v>0</v>
      </c>
      <c r="G114">
        <f>IFERROR(INDEX(Correcties!B:B,MATCH('Betaald percentage 2023'!A114,Correcties!A:A,0)),"")</f>
        <v>0</v>
      </c>
    </row>
    <row r="115" spans="1:7" x14ac:dyDescent="0.25">
      <c r="A115" s="45"/>
      <c r="B115" s="39" t="str">
        <f>IFERROR(INDEX('Betaald tarief 2023'!B:B,MATCH('Betaald percentage 2023'!A115,'Betaald tarief 2023'!A:A,0)),"")</f>
        <v/>
      </c>
      <c r="C115" s="39" t="str">
        <f>IFERROR(INDEX('Betaald tarief 2023'!C:C,MATCH('Betaald percentage 2023'!A115,'Betaald tarief 2023'!A:A,0)),"")</f>
        <v/>
      </c>
      <c r="D115" s="41" cm="1">
        <f t="array" ref="D115">IFERROR(E115/SUMPRODUCT(('Betaald tarief 2023'!$A$2:$A$100000='Betaald percentage 2023'!A115)*'Betaald tarief 2023'!$H$2:$H$100000*'Betaald tarief 2023'!$O$2:$O$100000),0)</f>
        <v>0</v>
      </c>
      <c r="E115" s="42">
        <f>SUMIFS('Betaald tarief 2023'!G:G,'Betaald tarief 2023'!A:A,'Betaald percentage 2023'!A115)</f>
        <v>0</v>
      </c>
      <c r="F115" s="42">
        <f>SUMIFS('Betaald tarief 2023'!Q:Q,'Betaald tarief 2023'!A:A,'Betaald percentage 2023'!A115)</f>
        <v>0</v>
      </c>
      <c r="G115">
        <f>IFERROR(INDEX(Correcties!B:B,MATCH('Betaald percentage 2023'!A115,Correcties!A:A,0)),"")</f>
        <v>0</v>
      </c>
    </row>
    <row r="116" spans="1:7" x14ac:dyDescent="0.25">
      <c r="A116" s="45"/>
      <c r="B116" s="39" t="str">
        <f>IFERROR(INDEX('Betaald tarief 2023'!B:B,MATCH('Betaald percentage 2023'!A116,'Betaald tarief 2023'!A:A,0)),"")</f>
        <v/>
      </c>
      <c r="C116" s="39" t="str">
        <f>IFERROR(INDEX('Betaald tarief 2023'!C:C,MATCH('Betaald percentage 2023'!A116,'Betaald tarief 2023'!A:A,0)),"")</f>
        <v/>
      </c>
      <c r="D116" s="41" cm="1">
        <f t="array" ref="D116">IFERROR(E116/SUMPRODUCT(('Betaald tarief 2023'!$A$2:$A$100000='Betaald percentage 2023'!A116)*'Betaald tarief 2023'!$H$2:$H$100000*'Betaald tarief 2023'!$O$2:$O$100000),0)</f>
        <v>0</v>
      </c>
      <c r="E116" s="42">
        <f>SUMIFS('Betaald tarief 2023'!G:G,'Betaald tarief 2023'!A:A,'Betaald percentage 2023'!A116)</f>
        <v>0</v>
      </c>
      <c r="F116" s="42">
        <f>SUMIFS('Betaald tarief 2023'!Q:Q,'Betaald tarief 2023'!A:A,'Betaald percentage 2023'!A116)</f>
        <v>0</v>
      </c>
      <c r="G116">
        <f>IFERROR(INDEX(Correcties!B:B,MATCH('Betaald percentage 2023'!A116,Correcties!A:A,0)),"")</f>
        <v>0</v>
      </c>
    </row>
    <row r="117" spans="1:7" x14ac:dyDescent="0.25">
      <c r="A117" s="45"/>
      <c r="B117" s="39" t="str">
        <f>IFERROR(INDEX('Betaald tarief 2023'!B:B,MATCH('Betaald percentage 2023'!A117,'Betaald tarief 2023'!A:A,0)),"")</f>
        <v/>
      </c>
      <c r="C117" s="39" t="str">
        <f>IFERROR(INDEX('Betaald tarief 2023'!C:C,MATCH('Betaald percentage 2023'!A117,'Betaald tarief 2023'!A:A,0)),"")</f>
        <v/>
      </c>
      <c r="D117" s="41" cm="1">
        <f t="array" ref="D117">IFERROR(E117/SUMPRODUCT(('Betaald tarief 2023'!$A$2:$A$100000='Betaald percentage 2023'!A117)*'Betaald tarief 2023'!$H$2:$H$100000*'Betaald tarief 2023'!$O$2:$O$100000),0)</f>
        <v>0</v>
      </c>
      <c r="E117" s="42">
        <f>SUMIFS('Betaald tarief 2023'!G:G,'Betaald tarief 2023'!A:A,'Betaald percentage 2023'!A117)</f>
        <v>0</v>
      </c>
      <c r="F117" s="42">
        <f>SUMIFS('Betaald tarief 2023'!Q:Q,'Betaald tarief 2023'!A:A,'Betaald percentage 2023'!A117)</f>
        <v>0</v>
      </c>
      <c r="G117">
        <f>IFERROR(INDEX(Correcties!B:B,MATCH('Betaald percentage 2023'!A117,Correcties!A:A,0)),"")</f>
        <v>0</v>
      </c>
    </row>
    <row r="118" spans="1:7" x14ac:dyDescent="0.25">
      <c r="A118" s="45"/>
      <c r="B118" s="39" t="str">
        <f>IFERROR(INDEX('Betaald tarief 2023'!B:B,MATCH('Betaald percentage 2023'!A118,'Betaald tarief 2023'!A:A,0)),"")</f>
        <v/>
      </c>
      <c r="C118" s="39" t="str">
        <f>IFERROR(INDEX('Betaald tarief 2023'!C:C,MATCH('Betaald percentage 2023'!A118,'Betaald tarief 2023'!A:A,0)),"")</f>
        <v/>
      </c>
      <c r="D118" s="41" cm="1">
        <f t="array" ref="D118">IFERROR(E118/SUMPRODUCT(('Betaald tarief 2023'!$A$2:$A$100000='Betaald percentage 2023'!A118)*'Betaald tarief 2023'!$H$2:$H$100000*'Betaald tarief 2023'!$O$2:$O$100000),0)</f>
        <v>0</v>
      </c>
      <c r="E118" s="42">
        <f>SUMIFS('Betaald tarief 2023'!G:G,'Betaald tarief 2023'!A:A,'Betaald percentage 2023'!A118)</f>
        <v>0</v>
      </c>
      <c r="F118" s="42">
        <f>SUMIFS('Betaald tarief 2023'!Q:Q,'Betaald tarief 2023'!A:A,'Betaald percentage 2023'!A118)</f>
        <v>0</v>
      </c>
      <c r="G118">
        <f>IFERROR(INDEX(Correcties!B:B,MATCH('Betaald percentage 2023'!A118,Correcties!A:A,0)),"")</f>
        <v>0</v>
      </c>
    </row>
    <row r="119" spans="1:7" x14ac:dyDescent="0.25">
      <c r="A119" s="45"/>
      <c r="B119" s="39" t="str">
        <f>IFERROR(INDEX('Betaald tarief 2023'!B:B,MATCH('Betaald percentage 2023'!A119,'Betaald tarief 2023'!A:A,0)),"")</f>
        <v/>
      </c>
      <c r="C119" s="39" t="str">
        <f>IFERROR(INDEX('Betaald tarief 2023'!C:C,MATCH('Betaald percentage 2023'!A119,'Betaald tarief 2023'!A:A,0)),"")</f>
        <v/>
      </c>
      <c r="D119" s="41" cm="1">
        <f t="array" ref="D119">IFERROR(E119/SUMPRODUCT(('Betaald tarief 2023'!$A$2:$A$100000='Betaald percentage 2023'!A119)*'Betaald tarief 2023'!$H$2:$H$100000*'Betaald tarief 2023'!$O$2:$O$100000),0)</f>
        <v>0</v>
      </c>
      <c r="E119" s="42">
        <f>SUMIFS('Betaald tarief 2023'!G:G,'Betaald tarief 2023'!A:A,'Betaald percentage 2023'!A119)</f>
        <v>0</v>
      </c>
      <c r="F119" s="42">
        <f>SUMIFS('Betaald tarief 2023'!Q:Q,'Betaald tarief 2023'!A:A,'Betaald percentage 2023'!A119)</f>
        <v>0</v>
      </c>
      <c r="G119">
        <f>IFERROR(INDEX(Correcties!B:B,MATCH('Betaald percentage 2023'!A119,Correcties!A:A,0)),"")</f>
        <v>0</v>
      </c>
    </row>
    <row r="120" spans="1:7" x14ac:dyDescent="0.25">
      <c r="A120" s="45"/>
      <c r="B120" s="39" t="str">
        <f>IFERROR(INDEX('Betaald tarief 2023'!B:B,MATCH('Betaald percentage 2023'!A120,'Betaald tarief 2023'!A:A,0)),"")</f>
        <v/>
      </c>
      <c r="C120" s="39" t="str">
        <f>IFERROR(INDEX('Betaald tarief 2023'!C:C,MATCH('Betaald percentage 2023'!A120,'Betaald tarief 2023'!A:A,0)),"")</f>
        <v/>
      </c>
      <c r="D120" s="41" cm="1">
        <f t="array" ref="D120">IFERROR(E120/SUMPRODUCT(('Betaald tarief 2023'!$A$2:$A$100000='Betaald percentage 2023'!A120)*'Betaald tarief 2023'!$H$2:$H$100000*'Betaald tarief 2023'!$O$2:$O$100000),0)</f>
        <v>0</v>
      </c>
      <c r="E120" s="42">
        <f>SUMIFS('Betaald tarief 2023'!G:G,'Betaald tarief 2023'!A:A,'Betaald percentage 2023'!A120)</f>
        <v>0</v>
      </c>
      <c r="F120" s="42">
        <f>SUMIFS('Betaald tarief 2023'!Q:Q,'Betaald tarief 2023'!A:A,'Betaald percentage 2023'!A120)</f>
        <v>0</v>
      </c>
      <c r="G120">
        <f>IFERROR(INDEX(Correcties!B:B,MATCH('Betaald percentage 2023'!A120,Correcties!A:A,0)),"")</f>
        <v>0</v>
      </c>
    </row>
    <row r="121" spans="1:7" x14ac:dyDescent="0.25">
      <c r="A121" s="45"/>
      <c r="B121" s="39" t="str">
        <f>IFERROR(INDEX('Betaald tarief 2023'!B:B,MATCH('Betaald percentage 2023'!A121,'Betaald tarief 2023'!A:A,0)),"")</f>
        <v/>
      </c>
      <c r="C121" s="39" t="str">
        <f>IFERROR(INDEX('Betaald tarief 2023'!C:C,MATCH('Betaald percentage 2023'!A121,'Betaald tarief 2023'!A:A,0)),"")</f>
        <v/>
      </c>
      <c r="D121" s="41" cm="1">
        <f t="array" ref="D121">IFERROR(E121/SUMPRODUCT(('Betaald tarief 2023'!$A$2:$A$100000='Betaald percentage 2023'!A121)*'Betaald tarief 2023'!$H$2:$H$100000*'Betaald tarief 2023'!$O$2:$O$100000),0)</f>
        <v>0</v>
      </c>
      <c r="E121" s="42">
        <f>SUMIFS('Betaald tarief 2023'!G:G,'Betaald tarief 2023'!A:A,'Betaald percentage 2023'!A121)</f>
        <v>0</v>
      </c>
      <c r="F121" s="42">
        <f>SUMIFS('Betaald tarief 2023'!Q:Q,'Betaald tarief 2023'!A:A,'Betaald percentage 2023'!A121)</f>
        <v>0</v>
      </c>
      <c r="G121">
        <f>IFERROR(INDEX(Correcties!B:B,MATCH('Betaald percentage 2023'!A121,Correcties!A:A,0)),"")</f>
        <v>0</v>
      </c>
    </row>
    <row r="122" spans="1:7" x14ac:dyDescent="0.25">
      <c r="A122" s="45"/>
      <c r="B122" s="39" t="str">
        <f>IFERROR(INDEX('Betaald tarief 2023'!B:B,MATCH('Betaald percentage 2023'!A122,'Betaald tarief 2023'!A:A,0)),"")</f>
        <v/>
      </c>
      <c r="C122" s="39" t="str">
        <f>IFERROR(INDEX('Betaald tarief 2023'!C:C,MATCH('Betaald percentage 2023'!A122,'Betaald tarief 2023'!A:A,0)),"")</f>
        <v/>
      </c>
      <c r="D122" s="41" cm="1">
        <f t="array" ref="D122">IFERROR(E122/SUMPRODUCT(('Betaald tarief 2023'!$A$2:$A$100000='Betaald percentage 2023'!A122)*'Betaald tarief 2023'!$H$2:$H$100000*'Betaald tarief 2023'!$O$2:$O$100000),0)</f>
        <v>0</v>
      </c>
      <c r="E122" s="42">
        <f>SUMIFS('Betaald tarief 2023'!G:G,'Betaald tarief 2023'!A:A,'Betaald percentage 2023'!A122)</f>
        <v>0</v>
      </c>
      <c r="F122" s="42">
        <f>SUMIFS('Betaald tarief 2023'!Q:Q,'Betaald tarief 2023'!A:A,'Betaald percentage 2023'!A122)</f>
        <v>0</v>
      </c>
      <c r="G122">
        <f>IFERROR(INDEX(Correcties!B:B,MATCH('Betaald percentage 2023'!A122,Correcties!A:A,0)),"")</f>
        <v>0</v>
      </c>
    </row>
    <row r="123" spans="1:7" x14ac:dyDescent="0.25">
      <c r="A123" s="45"/>
      <c r="B123" s="39" t="str">
        <f>IFERROR(INDEX('Betaald tarief 2023'!B:B,MATCH('Betaald percentage 2023'!A123,'Betaald tarief 2023'!A:A,0)),"")</f>
        <v/>
      </c>
      <c r="C123" s="39" t="str">
        <f>IFERROR(INDEX('Betaald tarief 2023'!C:C,MATCH('Betaald percentage 2023'!A123,'Betaald tarief 2023'!A:A,0)),"")</f>
        <v/>
      </c>
      <c r="D123" s="41" cm="1">
        <f t="array" ref="D123">IFERROR(E123/SUMPRODUCT(('Betaald tarief 2023'!$A$2:$A$100000='Betaald percentage 2023'!A123)*'Betaald tarief 2023'!$H$2:$H$100000*'Betaald tarief 2023'!$O$2:$O$100000),0)</f>
        <v>0</v>
      </c>
      <c r="E123" s="42">
        <f>SUMIFS('Betaald tarief 2023'!G:G,'Betaald tarief 2023'!A:A,'Betaald percentage 2023'!A123)</f>
        <v>0</v>
      </c>
      <c r="F123" s="42">
        <f>SUMIFS('Betaald tarief 2023'!Q:Q,'Betaald tarief 2023'!A:A,'Betaald percentage 2023'!A123)</f>
        <v>0</v>
      </c>
      <c r="G123">
        <f>IFERROR(INDEX(Correcties!B:B,MATCH('Betaald percentage 2023'!A123,Correcties!A:A,0)),"")</f>
        <v>0</v>
      </c>
    </row>
    <row r="124" spans="1:7" x14ac:dyDescent="0.25">
      <c r="A124" s="45"/>
      <c r="B124" s="39" t="str">
        <f>IFERROR(INDEX('Betaald tarief 2023'!B:B,MATCH('Betaald percentage 2023'!A124,'Betaald tarief 2023'!A:A,0)),"")</f>
        <v/>
      </c>
      <c r="C124" s="39" t="str">
        <f>IFERROR(INDEX('Betaald tarief 2023'!C:C,MATCH('Betaald percentage 2023'!A124,'Betaald tarief 2023'!A:A,0)),"")</f>
        <v/>
      </c>
      <c r="D124" s="41" cm="1">
        <f t="array" ref="D124">IFERROR(E124/SUMPRODUCT(('Betaald tarief 2023'!$A$2:$A$100000='Betaald percentage 2023'!A124)*'Betaald tarief 2023'!$H$2:$H$100000*'Betaald tarief 2023'!$O$2:$O$100000),0)</f>
        <v>0</v>
      </c>
      <c r="E124" s="42">
        <f>SUMIFS('Betaald tarief 2023'!G:G,'Betaald tarief 2023'!A:A,'Betaald percentage 2023'!A124)</f>
        <v>0</v>
      </c>
      <c r="F124" s="42">
        <f>SUMIFS('Betaald tarief 2023'!Q:Q,'Betaald tarief 2023'!A:A,'Betaald percentage 2023'!A124)</f>
        <v>0</v>
      </c>
      <c r="G124">
        <f>IFERROR(INDEX(Correcties!B:B,MATCH('Betaald percentage 2023'!A124,Correcties!A:A,0)),"")</f>
        <v>0</v>
      </c>
    </row>
    <row r="125" spans="1:7" x14ac:dyDescent="0.25">
      <c r="A125" s="45"/>
      <c r="B125" s="39" t="str">
        <f>IFERROR(INDEX('Betaald tarief 2023'!B:B,MATCH('Betaald percentage 2023'!A125,'Betaald tarief 2023'!A:A,0)),"")</f>
        <v/>
      </c>
      <c r="C125" s="39" t="str">
        <f>IFERROR(INDEX('Betaald tarief 2023'!C:C,MATCH('Betaald percentage 2023'!A125,'Betaald tarief 2023'!A:A,0)),"")</f>
        <v/>
      </c>
      <c r="D125" s="41" cm="1">
        <f t="array" ref="D125">IFERROR(E125/SUMPRODUCT(('Betaald tarief 2023'!$A$2:$A$100000='Betaald percentage 2023'!A125)*'Betaald tarief 2023'!$H$2:$H$100000*'Betaald tarief 2023'!$O$2:$O$100000),0)</f>
        <v>0</v>
      </c>
      <c r="E125" s="42">
        <f>SUMIFS('Betaald tarief 2023'!G:G,'Betaald tarief 2023'!A:A,'Betaald percentage 2023'!A125)</f>
        <v>0</v>
      </c>
      <c r="F125" s="42">
        <f>SUMIFS('Betaald tarief 2023'!Q:Q,'Betaald tarief 2023'!A:A,'Betaald percentage 2023'!A125)</f>
        <v>0</v>
      </c>
      <c r="G125">
        <f>IFERROR(INDEX(Correcties!B:B,MATCH('Betaald percentage 2023'!A125,Correcties!A:A,0)),"")</f>
        <v>0</v>
      </c>
    </row>
    <row r="126" spans="1:7" x14ac:dyDescent="0.25">
      <c r="A126" s="45"/>
      <c r="B126" s="39" t="str">
        <f>IFERROR(INDEX('Betaald tarief 2023'!B:B,MATCH('Betaald percentage 2023'!A126,'Betaald tarief 2023'!A:A,0)),"")</f>
        <v/>
      </c>
      <c r="C126" s="39" t="str">
        <f>IFERROR(INDEX('Betaald tarief 2023'!C:C,MATCH('Betaald percentage 2023'!A126,'Betaald tarief 2023'!A:A,0)),"")</f>
        <v/>
      </c>
      <c r="D126" s="41" cm="1">
        <f t="array" ref="D126">IFERROR(E126/SUMPRODUCT(('Betaald tarief 2023'!$A$2:$A$100000='Betaald percentage 2023'!A126)*'Betaald tarief 2023'!$H$2:$H$100000*'Betaald tarief 2023'!$O$2:$O$100000),0)</f>
        <v>0</v>
      </c>
      <c r="E126" s="42">
        <f>SUMIFS('Betaald tarief 2023'!G:G,'Betaald tarief 2023'!A:A,'Betaald percentage 2023'!A126)</f>
        <v>0</v>
      </c>
      <c r="F126" s="42">
        <f>SUMIFS('Betaald tarief 2023'!Q:Q,'Betaald tarief 2023'!A:A,'Betaald percentage 2023'!A126)</f>
        <v>0</v>
      </c>
      <c r="G126">
        <f>IFERROR(INDEX(Correcties!B:B,MATCH('Betaald percentage 2023'!A126,Correcties!A:A,0)),"")</f>
        <v>0</v>
      </c>
    </row>
    <row r="127" spans="1:7" x14ac:dyDescent="0.25">
      <c r="A127" s="45"/>
      <c r="B127" s="39" t="str">
        <f>IFERROR(INDEX('Betaald tarief 2023'!B:B,MATCH('Betaald percentage 2023'!A127,'Betaald tarief 2023'!A:A,0)),"")</f>
        <v/>
      </c>
      <c r="C127" s="39" t="str">
        <f>IFERROR(INDEX('Betaald tarief 2023'!C:C,MATCH('Betaald percentage 2023'!A127,'Betaald tarief 2023'!A:A,0)),"")</f>
        <v/>
      </c>
      <c r="D127" s="41" cm="1">
        <f t="array" ref="D127">IFERROR(E127/SUMPRODUCT(('Betaald tarief 2023'!$A$2:$A$100000='Betaald percentage 2023'!A127)*'Betaald tarief 2023'!$H$2:$H$100000*'Betaald tarief 2023'!$O$2:$O$100000),0)</f>
        <v>0</v>
      </c>
      <c r="E127" s="42">
        <f>SUMIFS('Betaald tarief 2023'!G:G,'Betaald tarief 2023'!A:A,'Betaald percentage 2023'!A127)</f>
        <v>0</v>
      </c>
      <c r="F127" s="42">
        <f>SUMIFS('Betaald tarief 2023'!Q:Q,'Betaald tarief 2023'!A:A,'Betaald percentage 2023'!A127)</f>
        <v>0</v>
      </c>
      <c r="G127">
        <f>IFERROR(INDEX(Correcties!B:B,MATCH('Betaald percentage 2023'!A127,Correcties!A:A,0)),"")</f>
        <v>0</v>
      </c>
    </row>
    <row r="128" spans="1:7" x14ac:dyDescent="0.25">
      <c r="A128" s="45"/>
      <c r="B128" s="39" t="str">
        <f>IFERROR(INDEX('Betaald tarief 2023'!B:B,MATCH('Betaald percentage 2023'!A128,'Betaald tarief 2023'!A:A,0)),"")</f>
        <v/>
      </c>
      <c r="C128" s="39" t="str">
        <f>IFERROR(INDEX('Betaald tarief 2023'!C:C,MATCH('Betaald percentage 2023'!A128,'Betaald tarief 2023'!A:A,0)),"")</f>
        <v/>
      </c>
      <c r="D128" s="41" cm="1">
        <f t="array" ref="D128">IFERROR(E128/SUMPRODUCT(('Betaald tarief 2023'!$A$2:$A$100000='Betaald percentage 2023'!A128)*'Betaald tarief 2023'!$H$2:$H$100000*'Betaald tarief 2023'!$O$2:$O$100000),0)</f>
        <v>0</v>
      </c>
      <c r="E128" s="42">
        <f>SUMIFS('Betaald tarief 2023'!G:G,'Betaald tarief 2023'!A:A,'Betaald percentage 2023'!A128)</f>
        <v>0</v>
      </c>
      <c r="F128" s="42">
        <f>SUMIFS('Betaald tarief 2023'!Q:Q,'Betaald tarief 2023'!A:A,'Betaald percentage 2023'!A128)</f>
        <v>0</v>
      </c>
      <c r="G128">
        <f>IFERROR(INDEX(Correcties!B:B,MATCH('Betaald percentage 2023'!A128,Correcties!A:A,0)),"")</f>
        <v>0</v>
      </c>
    </row>
    <row r="129" spans="1:7" x14ac:dyDescent="0.25">
      <c r="A129" s="45"/>
      <c r="B129" s="39" t="str">
        <f>IFERROR(INDEX('Betaald tarief 2023'!B:B,MATCH('Betaald percentage 2023'!A129,'Betaald tarief 2023'!A:A,0)),"")</f>
        <v/>
      </c>
      <c r="C129" s="39" t="str">
        <f>IFERROR(INDEX('Betaald tarief 2023'!C:C,MATCH('Betaald percentage 2023'!A129,'Betaald tarief 2023'!A:A,0)),"")</f>
        <v/>
      </c>
      <c r="D129" s="41" cm="1">
        <f t="array" ref="D129">IFERROR(E129/SUMPRODUCT(('Betaald tarief 2023'!$A$2:$A$100000='Betaald percentage 2023'!A129)*'Betaald tarief 2023'!$H$2:$H$100000*'Betaald tarief 2023'!$O$2:$O$100000),0)</f>
        <v>0</v>
      </c>
      <c r="E129" s="42">
        <f>SUMIFS('Betaald tarief 2023'!G:G,'Betaald tarief 2023'!A:A,'Betaald percentage 2023'!A129)</f>
        <v>0</v>
      </c>
      <c r="F129" s="42">
        <f>SUMIFS('Betaald tarief 2023'!Q:Q,'Betaald tarief 2023'!A:A,'Betaald percentage 2023'!A129)</f>
        <v>0</v>
      </c>
      <c r="G129">
        <f>IFERROR(INDEX(Correcties!B:B,MATCH('Betaald percentage 2023'!A129,Correcties!A:A,0)),"")</f>
        <v>0</v>
      </c>
    </row>
    <row r="130" spans="1:7" x14ac:dyDescent="0.25">
      <c r="A130" s="45"/>
      <c r="B130" s="39" t="str">
        <f>IFERROR(INDEX('Betaald tarief 2023'!B:B,MATCH('Betaald percentage 2023'!A130,'Betaald tarief 2023'!A:A,0)),"")</f>
        <v/>
      </c>
      <c r="C130" s="39" t="str">
        <f>IFERROR(INDEX('Betaald tarief 2023'!C:C,MATCH('Betaald percentage 2023'!A130,'Betaald tarief 2023'!A:A,0)),"")</f>
        <v/>
      </c>
      <c r="D130" s="41" cm="1">
        <f t="array" ref="D130">IFERROR(E130/SUMPRODUCT(('Betaald tarief 2023'!$A$2:$A$100000='Betaald percentage 2023'!A130)*'Betaald tarief 2023'!$H$2:$H$100000*'Betaald tarief 2023'!$O$2:$O$100000),0)</f>
        <v>0</v>
      </c>
      <c r="E130" s="42">
        <f>SUMIFS('Betaald tarief 2023'!G:G,'Betaald tarief 2023'!A:A,'Betaald percentage 2023'!A130)</f>
        <v>0</v>
      </c>
      <c r="F130" s="42">
        <f>SUMIFS('Betaald tarief 2023'!Q:Q,'Betaald tarief 2023'!A:A,'Betaald percentage 2023'!A130)</f>
        <v>0</v>
      </c>
      <c r="G130">
        <f>IFERROR(INDEX(Correcties!B:B,MATCH('Betaald percentage 2023'!A130,Correcties!A:A,0)),"")</f>
        <v>0</v>
      </c>
    </row>
    <row r="131" spans="1:7" x14ac:dyDescent="0.25">
      <c r="A131" s="45"/>
      <c r="B131" s="39" t="str">
        <f>IFERROR(INDEX('Betaald tarief 2023'!B:B,MATCH('Betaald percentage 2023'!A131,'Betaald tarief 2023'!A:A,0)),"")</f>
        <v/>
      </c>
      <c r="C131" s="39" t="str">
        <f>IFERROR(INDEX('Betaald tarief 2023'!C:C,MATCH('Betaald percentage 2023'!A131,'Betaald tarief 2023'!A:A,0)),"")</f>
        <v/>
      </c>
      <c r="D131" s="41" cm="1">
        <f t="array" ref="D131">IFERROR(E131/SUMPRODUCT(('Betaald tarief 2023'!$A$2:$A$100000='Betaald percentage 2023'!A131)*'Betaald tarief 2023'!$H$2:$H$100000*'Betaald tarief 2023'!$O$2:$O$100000),0)</f>
        <v>0</v>
      </c>
      <c r="E131" s="42">
        <f>SUMIFS('Betaald tarief 2023'!G:G,'Betaald tarief 2023'!A:A,'Betaald percentage 2023'!A131)</f>
        <v>0</v>
      </c>
      <c r="F131" s="42">
        <f>SUMIFS('Betaald tarief 2023'!Q:Q,'Betaald tarief 2023'!A:A,'Betaald percentage 2023'!A131)</f>
        <v>0</v>
      </c>
      <c r="G131">
        <f>IFERROR(INDEX(Correcties!B:B,MATCH('Betaald percentage 2023'!A131,Correcties!A:A,0)),"")</f>
        <v>0</v>
      </c>
    </row>
    <row r="132" spans="1:7" x14ac:dyDescent="0.25">
      <c r="A132" s="45"/>
      <c r="B132" s="39" t="str">
        <f>IFERROR(INDEX('Betaald tarief 2023'!B:B,MATCH('Betaald percentage 2023'!A132,'Betaald tarief 2023'!A:A,0)),"")</f>
        <v/>
      </c>
      <c r="C132" s="39" t="str">
        <f>IFERROR(INDEX('Betaald tarief 2023'!C:C,MATCH('Betaald percentage 2023'!A132,'Betaald tarief 2023'!A:A,0)),"")</f>
        <v/>
      </c>
      <c r="D132" s="41" cm="1">
        <f t="array" ref="D132">IFERROR(E132/SUMPRODUCT(('Betaald tarief 2023'!$A$2:$A$100000='Betaald percentage 2023'!A132)*'Betaald tarief 2023'!$H$2:$H$100000*'Betaald tarief 2023'!$O$2:$O$100000),0)</f>
        <v>0</v>
      </c>
      <c r="E132" s="42">
        <f>SUMIFS('Betaald tarief 2023'!G:G,'Betaald tarief 2023'!A:A,'Betaald percentage 2023'!A132)</f>
        <v>0</v>
      </c>
      <c r="F132" s="42">
        <f>SUMIFS('Betaald tarief 2023'!Q:Q,'Betaald tarief 2023'!A:A,'Betaald percentage 2023'!A132)</f>
        <v>0</v>
      </c>
      <c r="G132">
        <f>IFERROR(INDEX(Correcties!B:B,MATCH('Betaald percentage 2023'!A132,Correcties!A:A,0)),"")</f>
        <v>0</v>
      </c>
    </row>
    <row r="133" spans="1:7" x14ac:dyDescent="0.25">
      <c r="A133" s="45"/>
      <c r="B133" s="39" t="str">
        <f>IFERROR(INDEX('Betaald tarief 2023'!B:B,MATCH('Betaald percentage 2023'!A133,'Betaald tarief 2023'!A:A,0)),"")</f>
        <v/>
      </c>
      <c r="C133" s="39" t="str">
        <f>IFERROR(INDEX('Betaald tarief 2023'!C:C,MATCH('Betaald percentage 2023'!A133,'Betaald tarief 2023'!A:A,0)),"")</f>
        <v/>
      </c>
      <c r="D133" s="41" cm="1">
        <f t="array" ref="D133">IFERROR(E133/SUMPRODUCT(('Betaald tarief 2023'!$A$2:$A$100000='Betaald percentage 2023'!A133)*'Betaald tarief 2023'!$H$2:$H$100000*'Betaald tarief 2023'!$O$2:$O$100000),0)</f>
        <v>0</v>
      </c>
      <c r="E133" s="42">
        <f>SUMIFS('Betaald tarief 2023'!G:G,'Betaald tarief 2023'!A:A,'Betaald percentage 2023'!A133)</f>
        <v>0</v>
      </c>
      <c r="F133" s="42">
        <f>SUMIFS('Betaald tarief 2023'!Q:Q,'Betaald tarief 2023'!A:A,'Betaald percentage 2023'!A133)</f>
        <v>0</v>
      </c>
      <c r="G133">
        <f>IFERROR(INDEX(Correcties!B:B,MATCH('Betaald percentage 2023'!A133,Correcties!A:A,0)),"")</f>
        <v>0</v>
      </c>
    </row>
    <row r="134" spans="1:7" x14ac:dyDescent="0.25">
      <c r="A134" s="45"/>
      <c r="B134" s="39" t="str">
        <f>IFERROR(INDEX('Betaald tarief 2023'!B:B,MATCH('Betaald percentage 2023'!A134,'Betaald tarief 2023'!A:A,0)),"")</f>
        <v/>
      </c>
      <c r="C134" s="39" t="str">
        <f>IFERROR(INDEX('Betaald tarief 2023'!C:C,MATCH('Betaald percentage 2023'!A134,'Betaald tarief 2023'!A:A,0)),"")</f>
        <v/>
      </c>
      <c r="D134" s="41" cm="1">
        <f t="array" ref="D134">IFERROR(E134/SUMPRODUCT(('Betaald tarief 2023'!$A$2:$A$100000='Betaald percentage 2023'!A134)*'Betaald tarief 2023'!$H$2:$H$100000*'Betaald tarief 2023'!$O$2:$O$100000),0)</f>
        <v>0</v>
      </c>
      <c r="E134" s="42">
        <f>SUMIFS('Betaald tarief 2023'!G:G,'Betaald tarief 2023'!A:A,'Betaald percentage 2023'!A134)</f>
        <v>0</v>
      </c>
      <c r="F134" s="42">
        <f>SUMIFS('Betaald tarief 2023'!Q:Q,'Betaald tarief 2023'!A:A,'Betaald percentage 2023'!A134)</f>
        <v>0</v>
      </c>
      <c r="G134">
        <f>IFERROR(INDEX(Correcties!B:B,MATCH('Betaald percentage 2023'!A134,Correcties!A:A,0)),"")</f>
        <v>0</v>
      </c>
    </row>
    <row r="135" spans="1:7" x14ac:dyDescent="0.25">
      <c r="A135" s="45"/>
      <c r="B135" s="39" t="str">
        <f>IFERROR(INDEX('Betaald tarief 2023'!B:B,MATCH('Betaald percentage 2023'!A135,'Betaald tarief 2023'!A:A,0)),"")</f>
        <v/>
      </c>
      <c r="C135" s="39" t="str">
        <f>IFERROR(INDEX('Betaald tarief 2023'!C:C,MATCH('Betaald percentage 2023'!A135,'Betaald tarief 2023'!A:A,0)),"")</f>
        <v/>
      </c>
      <c r="D135" s="41" cm="1">
        <f t="array" ref="D135">IFERROR(E135/SUMPRODUCT(('Betaald tarief 2023'!$A$2:$A$100000='Betaald percentage 2023'!A135)*'Betaald tarief 2023'!$H$2:$H$100000*'Betaald tarief 2023'!$O$2:$O$100000),0)</f>
        <v>0</v>
      </c>
      <c r="E135" s="42">
        <f>SUMIFS('Betaald tarief 2023'!G:G,'Betaald tarief 2023'!A:A,'Betaald percentage 2023'!A135)</f>
        <v>0</v>
      </c>
      <c r="F135" s="42">
        <f>SUMIFS('Betaald tarief 2023'!Q:Q,'Betaald tarief 2023'!A:A,'Betaald percentage 2023'!A135)</f>
        <v>0</v>
      </c>
      <c r="G135">
        <f>IFERROR(INDEX(Correcties!B:B,MATCH('Betaald percentage 2023'!A135,Correcties!A:A,0)),"")</f>
        <v>0</v>
      </c>
    </row>
    <row r="136" spans="1:7" x14ac:dyDescent="0.25">
      <c r="A136" s="45"/>
      <c r="B136" s="39" t="str">
        <f>IFERROR(INDEX('Betaald tarief 2023'!B:B,MATCH('Betaald percentage 2023'!A136,'Betaald tarief 2023'!A:A,0)),"")</f>
        <v/>
      </c>
      <c r="C136" s="39" t="str">
        <f>IFERROR(INDEX('Betaald tarief 2023'!C:C,MATCH('Betaald percentage 2023'!A136,'Betaald tarief 2023'!A:A,0)),"")</f>
        <v/>
      </c>
      <c r="D136" s="41" cm="1">
        <f t="array" ref="D136">IFERROR(E136/SUMPRODUCT(('Betaald tarief 2023'!$A$2:$A$100000='Betaald percentage 2023'!A136)*'Betaald tarief 2023'!$H$2:$H$100000*'Betaald tarief 2023'!$O$2:$O$100000),0)</f>
        <v>0</v>
      </c>
      <c r="E136" s="42">
        <f>SUMIFS('Betaald tarief 2023'!G:G,'Betaald tarief 2023'!A:A,'Betaald percentage 2023'!A136)</f>
        <v>0</v>
      </c>
      <c r="F136" s="42">
        <f>SUMIFS('Betaald tarief 2023'!Q:Q,'Betaald tarief 2023'!A:A,'Betaald percentage 2023'!A136)</f>
        <v>0</v>
      </c>
      <c r="G136">
        <f>IFERROR(INDEX(Correcties!B:B,MATCH('Betaald percentage 2023'!A136,Correcties!A:A,0)),"")</f>
        <v>0</v>
      </c>
    </row>
    <row r="137" spans="1:7" x14ac:dyDescent="0.25">
      <c r="A137" s="45"/>
      <c r="B137" s="39" t="str">
        <f>IFERROR(INDEX('Betaald tarief 2023'!B:B,MATCH('Betaald percentage 2023'!A137,'Betaald tarief 2023'!A:A,0)),"")</f>
        <v/>
      </c>
      <c r="C137" s="39" t="str">
        <f>IFERROR(INDEX('Betaald tarief 2023'!C:C,MATCH('Betaald percentage 2023'!A137,'Betaald tarief 2023'!A:A,0)),"")</f>
        <v/>
      </c>
      <c r="D137" s="41" cm="1">
        <f t="array" ref="D137">IFERROR(E137/SUMPRODUCT(('Betaald tarief 2023'!$A$2:$A$100000='Betaald percentage 2023'!A137)*'Betaald tarief 2023'!$H$2:$H$100000*'Betaald tarief 2023'!$O$2:$O$100000),0)</f>
        <v>0</v>
      </c>
      <c r="E137" s="42">
        <f>SUMIFS('Betaald tarief 2023'!G:G,'Betaald tarief 2023'!A:A,'Betaald percentage 2023'!A137)</f>
        <v>0</v>
      </c>
      <c r="F137" s="42">
        <f>SUMIFS('Betaald tarief 2023'!Q:Q,'Betaald tarief 2023'!A:A,'Betaald percentage 2023'!A137)</f>
        <v>0</v>
      </c>
      <c r="G137">
        <f>IFERROR(INDEX(Correcties!B:B,MATCH('Betaald percentage 2023'!A137,Correcties!A:A,0)),"")</f>
        <v>0</v>
      </c>
    </row>
    <row r="138" spans="1:7" x14ac:dyDescent="0.25">
      <c r="A138" s="45"/>
      <c r="B138" s="39" t="str">
        <f>IFERROR(INDEX('Betaald tarief 2023'!B:B,MATCH('Betaald percentage 2023'!A138,'Betaald tarief 2023'!A:A,0)),"")</f>
        <v/>
      </c>
      <c r="C138" s="39" t="str">
        <f>IFERROR(INDEX('Betaald tarief 2023'!C:C,MATCH('Betaald percentage 2023'!A138,'Betaald tarief 2023'!A:A,0)),"")</f>
        <v/>
      </c>
      <c r="D138" s="41" cm="1">
        <f t="array" ref="D138">IFERROR(E138/SUMPRODUCT(('Betaald tarief 2023'!$A$2:$A$100000='Betaald percentage 2023'!A138)*'Betaald tarief 2023'!$H$2:$H$100000*'Betaald tarief 2023'!$O$2:$O$100000),0)</f>
        <v>0</v>
      </c>
      <c r="E138" s="42">
        <f>SUMIFS('Betaald tarief 2023'!G:G,'Betaald tarief 2023'!A:A,'Betaald percentage 2023'!A138)</f>
        <v>0</v>
      </c>
      <c r="F138" s="42">
        <f>SUMIFS('Betaald tarief 2023'!Q:Q,'Betaald tarief 2023'!A:A,'Betaald percentage 2023'!A138)</f>
        <v>0</v>
      </c>
      <c r="G138">
        <f>IFERROR(INDEX(Correcties!B:B,MATCH('Betaald percentage 2023'!A138,Correcties!A:A,0)),"")</f>
        <v>0</v>
      </c>
    </row>
    <row r="139" spans="1:7" x14ac:dyDescent="0.25">
      <c r="A139" s="45"/>
      <c r="B139" s="39" t="str">
        <f>IFERROR(INDEX('Betaald tarief 2023'!B:B,MATCH('Betaald percentage 2023'!A139,'Betaald tarief 2023'!A:A,0)),"")</f>
        <v/>
      </c>
      <c r="C139" s="39" t="str">
        <f>IFERROR(INDEX('Betaald tarief 2023'!C:C,MATCH('Betaald percentage 2023'!A139,'Betaald tarief 2023'!A:A,0)),"")</f>
        <v/>
      </c>
      <c r="D139" s="41" cm="1">
        <f t="array" ref="D139">IFERROR(E139/SUMPRODUCT(('Betaald tarief 2023'!$A$2:$A$100000='Betaald percentage 2023'!A139)*'Betaald tarief 2023'!$H$2:$H$100000*'Betaald tarief 2023'!$O$2:$O$100000),0)</f>
        <v>0</v>
      </c>
      <c r="E139" s="42">
        <f>SUMIFS('Betaald tarief 2023'!G:G,'Betaald tarief 2023'!A:A,'Betaald percentage 2023'!A139)</f>
        <v>0</v>
      </c>
      <c r="F139" s="42">
        <f>SUMIFS('Betaald tarief 2023'!Q:Q,'Betaald tarief 2023'!A:A,'Betaald percentage 2023'!A139)</f>
        <v>0</v>
      </c>
      <c r="G139">
        <f>IFERROR(INDEX(Correcties!B:B,MATCH('Betaald percentage 2023'!A139,Correcties!A:A,0)),"")</f>
        <v>0</v>
      </c>
    </row>
    <row r="140" spans="1:7" x14ac:dyDescent="0.25">
      <c r="A140" s="45"/>
      <c r="B140" s="39" t="str">
        <f>IFERROR(INDEX('Betaald tarief 2023'!B:B,MATCH('Betaald percentage 2023'!A140,'Betaald tarief 2023'!A:A,0)),"")</f>
        <v/>
      </c>
      <c r="C140" s="39" t="str">
        <f>IFERROR(INDEX('Betaald tarief 2023'!C:C,MATCH('Betaald percentage 2023'!A140,'Betaald tarief 2023'!A:A,0)),"")</f>
        <v/>
      </c>
      <c r="D140" s="41" cm="1">
        <f t="array" ref="D140">IFERROR(E140/SUMPRODUCT(('Betaald tarief 2023'!$A$2:$A$100000='Betaald percentage 2023'!A140)*'Betaald tarief 2023'!$H$2:$H$100000*'Betaald tarief 2023'!$O$2:$O$100000),0)</f>
        <v>0</v>
      </c>
      <c r="E140" s="42">
        <f>SUMIFS('Betaald tarief 2023'!G:G,'Betaald tarief 2023'!A:A,'Betaald percentage 2023'!A140)</f>
        <v>0</v>
      </c>
      <c r="F140" s="42">
        <f>SUMIFS('Betaald tarief 2023'!Q:Q,'Betaald tarief 2023'!A:A,'Betaald percentage 2023'!A140)</f>
        <v>0</v>
      </c>
      <c r="G140">
        <f>IFERROR(INDEX(Correcties!B:B,MATCH('Betaald percentage 2023'!A140,Correcties!A:A,0)),"")</f>
        <v>0</v>
      </c>
    </row>
    <row r="141" spans="1:7" x14ac:dyDescent="0.25">
      <c r="A141" s="45"/>
      <c r="B141" s="39" t="str">
        <f>IFERROR(INDEX('Betaald tarief 2023'!B:B,MATCH('Betaald percentage 2023'!A141,'Betaald tarief 2023'!A:A,0)),"")</f>
        <v/>
      </c>
      <c r="C141" s="39" t="str">
        <f>IFERROR(INDEX('Betaald tarief 2023'!C:C,MATCH('Betaald percentage 2023'!A141,'Betaald tarief 2023'!A:A,0)),"")</f>
        <v/>
      </c>
      <c r="D141" s="41" cm="1">
        <f t="array" ref="D141">IFERROR(E141/SUMPRODUCT(('Betaald tarief 2023'!$A$2:$A$100000='Betaald percentage 2023'!A141)*'Betaald tarief 2023'!$H$2:$H$100000*'Betaald tarief 2023'!$O$2:$O$100000),0)</f>
        <v>0</v>
      </c>
      <c r="E141" s="42">
        <f>SUMIFS('Betaald tarief 2023'!G:G,'Betaald tarief 2023'!A:A,'Betaald percentage 2023'!A141)</f>
        <v>0</v>
      </c>
      <c r="F141" s="42">
        <f>SUMIFS('Betaald tarief 2023'!Q:Q,'Betaald tarief 2023'!A:A,'Betaald percentage 2023'!A141)</f>
        <v>0</v>
      </c>
      <c r="G141">
        <f>IFERROR(INDEX(Correcties!B:B,MATCH('Betaald percentage 2023'!A141,Correcties!A:A,0)),"")</f>
        <v>0</v>
      </c>
    </row>
    <row r="142" spans="1:7" x14ac:dyDescent="0.25">
      <c r="A142" s="45"/>
      <c r="B142" s="39" t="str">
        <f>IFERROR(INDEX('Betaald tarief 2023'!B:B,MATCH('Betaald percentage 2023'!A142,'Betaald tarief 2023'!A:A,0)),"")</f>
        <v/>
      </c>
      <c r="C142" s="39" t="str">
        <f>IFERROR(INDEX('Betaald tarief 2023'!C:C,MATCH('Betaald percentage 2023'!A142,'Betaald tarief 2023'!A:A,0)),"")</f>
        <v/>
      </c>
      <c r="D142" s="41" cm="1">
        <f t="array" ref="D142">IFERROR(E142/SUMPRODUCT(('Betaald tarief 2023'!$A$2:$A$100000='Betaald percentage 2023'!A142)*'Betaald tarief 2023'!$H$2:$H$100000*'Betaald tarief 2023'!$O$2:$O$100000),0)</f>
        <v>0</v>
      </c>
      <c r="E142" s="42">
        <f>SUMIFS('Betaald tarief 2023'!G:G,'Betaald tarief 2023'!A:A,'Betaald percentage 2023'!A142)</f>
        <v>0</v>
      </c>
      <c r="F142" s="42">
        <f>SUMIFS('Betaald tarief 2023'!Q:Q,'Betaald tarief 2023'!A:A,'Betaald percentage 2023'!A142)</f>
        <v>0</v>
      </c>
      <c r="G142">
        <f>IFERROR(INDEX(Correcties!B:B,MATCH('Betaald percentage 2023'!A142,Correcties!A:A,0)),"")</f>
        <v>0</v>
      </c>
    </row>
    <row r="143" spans="1:7" x14ac:dyDescent="0.25">
      <c r="A143" s="45"/>
      <c r="B143" s="39" t="str">
        <f>IFERROR(INDEX('Betaald tarief 2023'!B:B,MATCH('Betaald percentage 2023'!A143,'Betaald tarief 2023'!A:A,0)),"")</f>
        <v/>
      </c>
      <c r="C143" s="39" t="str">
        <f>IFERROR(INDEX('Betaald tarief 2023'!C:C,MATCH('Betaald percentage 2023'!A143,'Betaald tarief 2023'!A:A,0)),"")</f>
        <v/>
      </c>
      <c r="D143" s="41" cm="1">
        <f t="array" ref="D143">IFERROR(E143/SUMPRODUCT(('Betaald tarief 2023'!$A$2:$A$100000='Betaald percentage 2023'!A143)*'Betaald tarief 2023'!$H$2:$H$100000*'Betaald tarief 2023'!$O$2:$O$100000),0)</f>
        <v>0</v>
      </c>
      <c r="E143" s="42">
        <f>SUMIFS('Betaald tarief 2023'!G:G,'Betaald tarief 2023'!A:A,'Betaald percentage 2023'!A143)</f>
        <v>0</v>
      </c>
      <c r="F143" s="42">
        <f>SUMIFS('Betaald tarief 2023'!Q:Q,'Betaald tarief 2023'!A:A,'Betaald percentage 2023'!A143)</f>
        <v>0</v>
      </c>
      <c r="G143">
        <f>IFERROR(INDEX(Correcties!B:B,MATCH('Betaald percentage 2023'!A143,Correcties!A:A,0)),"")</f>
        <v>0</v>
      </c>
    </row>
    <row r="144" spans="1:7" x14ac:dyDescent="0.25">
      <c r="A144" s="45"/>
      <c r="B144" s="39" t="str">
        <f>IFERROR(INDEX('Betaald tarief 2023'!B:B,MATCH('Betaald percentage 2023'!A144,'Betaald tarief 2023'!A:A,0)),"")</f>
        <v/>
      </c>
      <c r="C144" s="39" t="str">
        <f>IFERROR(INDEX('Betaald tarief 2023'!C:C,MATCH('Betaald percentage 2023'!A144,'Betaald tarief 2023'!A:A,0)),"")</f>
        <v/>
      </c>
      <c r="D144" s="41" cm="1">
        <f t="array" ref="D144">IFERROR(E144/SUMPRODUCT(('Betaald tarief 2023'!$A$2:$A$100000='Betaald percentage 2023'!A144)*'Betaald tarief 2023'!$H$2:$H$100000*'Betaald tarief 2023'!$O$2:$O$100000),0)</f>
        <v>0</v>
      </c>
      <c r="E144" s="42">
        <f>SUMIFS('Betaald tarief 2023'!G:G,'Betaald tarief 2023'!A:A,'Betaald percentage 2023'!A144)</f>
        <v>0</v>
      </c>
      <c r="F144" s="42">
        <f>SUMIFS('Betaald tarief 2023'!Q:Q,'Betaald tarief 2023'!A:A,'Betaald percentage 2023'!A144)</f>
        <v>0</v>
      </c>
      <c r="G144">
        <f>IFERROR(INDEX(Correcties!B:B,MATCH('Betaald percentage 2023'!A144,Correcties!A:A,0)),"")</f>
        <v>0</v>
      </c>
    </row>
    <row r="145" spans="1:7" x14ac:dyDescent="0.25">
      <c r="A145" s="45"/>
      <c r="B145" s="39" t="str">
        <f>IFERROR(INDEX('Betaald tarief 2023'!B:B,MATCH('Betaald percentage 2023'!A145,'Betaald tarief 2023'!A:A,0)),"")</f>
        <v/>
      </c>
      <c r="C145" s="39" t="str">
        <f>IFERROR(INDEX('Betaald tarief 2023'!C:C,MATCH('Betaald percentage 2023'!A145,'Betaald tarief 2023'!A:A,0)),"")</f>
        <v/>
      </c>
      <c r="D145" s="41" cm="1">
        <f t="array" ref="D145">IFERROR(E145/SUMPRODUCT(('Betaald tarief 2023'!$A$2:$A$100000='Betaald percentage 2023'!A145)*'Betaald tarief 2023'!$H$2:$H$100000*'Betaald tarief 2023'!$O$2:$O$100000),0)</f>
        <v>0</v>
      </c>
      <c r="E145" s="42">
        <f>SUMIFS('Betaald tarief 2023'!G:G,'Betaald tarief 2023'!A:A,'Betaald percentage 2023'!A145)</f>
        <v>0</v>
      </c>
      <c r="F145" s="42">
        <f>SUMIFS('Betaald tarief 2023'!Q:Q,'Betaald tarief 2023'!A:A,'Betaald percentage 2023'!A145)</f>
        <v>0</v>
      </c>
      <c r="G145">
        <f>IFERROR(INDEX(Correcties!B:B,MATCH('Betaald percentage 2023'!A145,Correcties!A:A,0)),"")</f>
        <v>0</v>
      </c>
    </row>
    <row r="146" spans="1:7" x14ac:dyDescent="0.25">
      <c r="A146" s="45"/>
      <c r="B146" s="39" t="str">
        <f>IFERROR(INDEX('Betaald tarief 2023'!B:B,MATCH('Betaald percentage 2023'!A146,'Betaald tarief 2023'!A:A,0)),"")</f>
        <v/>
      </c>
      <c r="C146" s="39" t="str">
        <f>IFERROR(INDEX('Betaald tarief 2023'!C:C,MATCH('Betaald percentage 2023'!A146,'Betaald tarief 2023'!A:A,0)),"")</f>
        <v/>
      </c>
      <c r="D146" s="41" cm="1">
        <f t="array" ref="D146">IFERROR(E146/SUMPRODUCT(('Betaald tarief 2023'!$A$2:$A$100000='Betaald percentage 2023'!A146)*'Betaald tarief 2023'!$H$2:$H$100000*'Betaald tarief 2023'!$O$2:$O$100000),0)</f>
        <v>0</v>
      </c>
      <c r="E146" s="42">
        <f>SUMIFS('Betaald tarief 2023'!G:G,'Betaald tarief 2023'!A:A,'Betaald percentage 2023'!A146)</f>
        <v>0</v>
      </c>
      <c r="F146" s="42">
        <f>SUMIFS('Betaald tarief 2023'!Q:Q,'Betaald tarief 2023'!A:A,'Betaald percentage 2023'!A146)</f>
        <v>0</v>
      </c>
      <c r="G146">
        <f>IFERROR(INDEX(Correcties!B:B,MATCH('Betaald percentage 2023'!A146,Correcties!A:A,0)),"")</f>
        <v>0</v>
      </c>
    </row>
    <row r="147" spans="1:7" x14ac:dyDescent="0.25">
      <c r="A147" s="45"/>
      <c r="B147" s="39" t="str">
        <f>IFERROR(INDEX('Betaald tarief 2023'!B:B,MATCH('Betaald percentage 2023'!A147,'Betaald tarief 2023'!A:A,0)),"")</f>
        <v/>
      </c>
      <c r="C147" s="39" t="str">
        <f>IFERROR(INDEX('Betaald tarief 2023'!C:C,MATCH('Betaald percentage 2023'!A147,'Betaald tarief 2023'!A:A,0)),"")</f>
        <v/>
      </c>
      <c r="D147" s="41" cm="1">
        <f t="array" ref="D147">IFERROR(E147/SUMPRODUCT(('Betaald tarief 2023'!$A$2:$A$100000='Betaald percentage 2023'!A147)*'Betaald tarief 2023'!$H$2:$H$100000*'Betaald tarief 2023'!$O$2:$O$100000),0)</f>
        <v>0</v>
      </c>
      <c r="E147" s="42">
        <f>SUMIFS('Betaald tarief 2023'!G:G,'Betaald tarief 2023'!A:A,'Betaald percentage 2023'!A147)</f>
        <v>0</v>
      </c>
      <c r="F147" s="42">
        <f>SUMIFS('Betaald tarief 2023'!Q:Q,'Betaald tarief 2023'!A:A,'Betaald percentage 2023'!A147)</f>
        <v>0</v>
      </c>
      <c r="G147">
        <f>IFERROR(INDEX(Correcties!B:B,MATCH('Betaald percentage 2023'!A147,Correcties!A:A,0)),"")</f>
        <v>0</v>
      </c>
    </row>
    <row r="148" spans="1:7" x14ac:dyDescent="0.25">
      <c r="A148" s="45"/>
      <c r="B148" s="39" t="str">
        <f>IFERROR(INDEX('Betaald tarief 2023'!B:B,MATCH('Betaald percentage 2023'!A148,'Betaald tarief 2023'!A:A,0)),"")</f>
        <v/>
      </c>
      <c r="C148" s="39" t="str">
        <f>IFERROR(INDEX('Betaald tarief 2023'!C:C,MATCH('Betaald percentage 2023'!A148,'Betaald tarief 2023'!A:A,0)),"")</f>
        <v/>
      </c>
      <c r="D148" s="41" cm="1">
        <f t="array" ref="D148">IFERROR(E148/SUMPRODUCT(('Betaald tarief 2023'!$A$2:$A$100000='Betaald percentage 2023'!A148)*'Betaald tarief 2023'!$H$2:$H$100000*'Betaald tarief 2023'!$O$2:$O$100000),0)</f>
        <v>0</v>
      </c>
      <c r="E148" s="42">
        <f>SUMIFS('Betaald tarief 2023'!G:G,'Betaald tarief 2023'!A:A,'Betaald percentage 2023'!A148)</f>
        <v>0</v>
      </c>
      <c r="F148" s="42">
        <f>SUMIFS('Betaald tarief 2023'!Q:Q,'Betaald tarief 2023'!A:A,'Betaald percentage 2023'!A148)</f>
        <v>0</v>
      </c>
      <c r="G148">
        <f>IFERROR(INDEX(Correcties!B:B,MATCH('Betaald percentage 2023'!A148,Correcties!A:A,0)),"")</f>
        <v>0</v>
      </c>
    </row>
    <row r="149" spans="1:7" x14ac:dyDescent="0.25">
      <c r="A149" s="45"/>
      <c r="B149" s="39" t="str">
        <f>IFERROR(INDEX('Betaald tarief 2023'!B:B,MATCH('Betaald percentage 2023'!A149,'Betaald tarief 2023'!A:A,0)),"")</f>
        <v/>
      </c>
      <c r="C149" s="39" t="str">
        <f>IFERROR(INDEX('Betaald tarief 2023'!C:C,MATCH('Betaald percentage 2023'!A149,'Betaald tarief 2023'!A:A,0)),"")</f>
        <v/>
      </c>
      <c r="D149" s="41" cm="1">
        <f t="array" ref="D149">IFERROR(E149/SUMPRODUCT(('Betaald tarief 2023'!$A$2:$A$100000='Betaald percentage 2023'!A149)*'Betaald tarief 2023'!$H$2:$H$100000*'Betaald tarief 2023'!$O$2:$O$100000),0)</f>
        <v>0</v>
      </c>
      <c r="E149" s="42">
        <f>SUMIFS('Betaald tarief 2023'!G:G,'Betaald tarief 2023'!A:A,'Betaald percentage 2023'!A149)</f>
        <v>0</v>
      </c>
      <c r="F149" s="42">
        <f>SUMIFS('Betaald tarief 2023'!Q:Q,'Betaald tarief 2023'!A:A,'Betaald percentage 2023'!A149)</f>
        <v>0</v>
      </c>
      <c r="G149">
        <f>IFERROR(INDEX(Correcties!B:B,MATCH('Betaald percentage 2023'!A149,Correcties!A:A,0)),"")</f>
        <v>0</v>
      </c>
    </row>
    <row r="150" spans="1:7" x14ac:dyDescent="0.25">
      <c r="A150" s="45"/>
      <c r="B150" s="39" t="str">
        <f>IFERROR(INDEX('Betaald tarief 2023'!B:B,MATCH('Betaald percentage 2023'!A150,'Betaald tarief 2023'!A:A,0)),"")</f>
        <v/>
      </c>
      <c r="C150" s="39" t="str">
        <f>IFERROR(INDEX('Betaald tarief 2023'!C:C,MATCH('Betaald percentage 2023'!A150,'Betaald tarief 2023'!A:A,0)),"")</f>
        <v/>
      </c>
      <c r="D150" s="41" cm="1">
        <f t="array" ref="D150">IFERROR(E150/SUMPRODUCT(('Betaald tarief 2023'!$A$2:$A$100000='Betaald percentage 2023'!A150)*'Betaald tarief 2023'!$H$2:$H$100000*'Betaald tarief 2023'!$O$2:$O$100000),0)</f>
        <v>0</v>
      </c>
      <c r="E150" s="42">
        <f>SUMIFS('Betaald tarief 2023'!G:G,'Betaald tarief 2023'!A:A,'Betaald percentage 2023'!A150)</f>
        <v>0</v>
      </c>
      <c r="F150" s="42">
        <f>SUMIFS('Betaald tarief 2023'!Q:Q,'Betaald tarief 2023'!A:A,'Betaald percentage 2023'!A150)</f>
        <v>0</v>
      </c>
      <c r="G150">
        <f>IFERROR(INDEX(Correcties!B:B,MATCH('Betaald percentage 2023'!A150,Correcties!A:A,0)),"")</f>
        <v>0</v>
      </c>
    </row>
    <row r="151" spans="1:7" x14ac:dyDescent="0.25">
      <c r="A151" s="45"/>
      <c r="B151" s="39" t="str">
        <f>IFERROR(INDEX('Betaald tarief 2023'!B:B,MATCH('Betaald percentage 2023'!A151,'Betaald tarief 2023'!A:A,0)),"")</f>
        <v/>
      </c>
      <c r="C151" s="39" t="str">
        <f>IFERROR(INDEX('Betaald tarief 2023'!C:C,MATCH('Betaald percentage 2023'!A151,'Betaald tarief 2023'!A:A,0)),"")</f>
        <v/>
      </c>
      <c r="D151" s="41" cm="1">
        <f t="array" ref="D151">IFERROR(E151/SUMPRODUCT(('Betaald tarief 2023'!$A$2:$A$100000='Betaald percentage 2023'!A151)*'Betaald tarief 2023'!$H$2:$H$100000*'Betaald tarief 2023'!$O$2:$O$100000),0)</f>
        <v>0</v>
      </c>
      <c r="E151" s="42">
        <f>SUMIFS('Betaald tarief 2023'!G:G,'Betaald tarief 2023'!A:A,'Betaald percentage 2023'!A151)</f>
        <v>0</v>
      </c>
      <c r="F151" s="42">
        <f>SUMIFS('Betaald tarief 2023'!Q:Q,'Betaald tarief 2023'!A:A,'Betaald percentage 2023'!A151)</f>
        <v>0</v>
      </c>
      <c r="G151">
        <f>IFERROR(INDEX(Correcties!B:B,MATCH('Betaald percentage 2023'!A151,Correcties!A:A,0)),"")</f>
        <v>0</v>
      </c>
    </row>
    <row r="152" spans="1:7" x14ac:dyDescent="0.25">
      <c r="A152" s="45"/>
      <c r="B152" s="39" t="str">
        <f>IFERROR(INDEX('Betaald tarief 2023'!B:B,MATCH('Betaald percentage 2023'!A152,'Betaald tarief 2023'!A:A,0)),"")</f>
        <v/>
      </c>
      <c r="C152" s="39" t="str">
        <f>IFERROR(INDEX('Betaald tarief 2023'!C:C,MATCH('Betaald percentage 2023'!A152,'Betaald tarief 2023'!A:A,0)),"")</f>
        <v/>
      </c>
      <c r="D152" s="41" cm="1">
        <f t="array" ref="D152">IFERROR(E152/SUMPRODUCT(('Betaald tarief 2023'!$A$2:$A$100000='Betaald percentage 2023'!A152)*'Betaald tarief 2023'!$H$2:$H$100000*'Betaald tarief 2023'!$O$2:$O$100000),0)</f>
        <v>0</v>
      </c>
      <c r="E152" s="42">
        <f>SUMIFS('Betaald tarief 2023'!G:G,'Betaald tarief 2023'!A:A,'Betaald percentage 2023'!A152)</f>
        <v>0</v>
      </c>
      <c r="F152" s="42">
        <f>SUMIFS('Betaald tarief 2023'!Q:Q,'Betaald tarief 2023'!A:A,'Betaald percentage 2023'!A152)</f>
        <v>0</v>
      </c>
      <c r="G152">
        <f>IFERROR(INDEX(Correcties!B:B,MATCH('Betaald percentage 2023'!A152,Correcties!A:A,0)),"")</f>
        <v>0</v>
      </c>
    </row>
    <row r="153" spans="1:7" x14ac:dyDescent="0.25">
      <c r="A153" s="45"/>
      <c r="B153" s="39" t="str">
        <f>IFERROR(INDEX('Betaald tarief 2023'!B:B,MATCH('Betaald percentage 2023'!A153,'Betaald tarief 2023'!A:A,0)),"")</f>
        <v/>
      </c>
      <c r="C153" s="39" t="str">
        <f>IFERROR(INDEX('Betaald tarief 2023'!C:C,MATCH('Betaald percentage 2023'!A153,'Betaald tarief 2023'!A:A,0)),"")</f>
        <v/>
      </c>
      <c r="D153" s="41" cm="1">
        <f t="array" ref="D153">IFERROR(E153/SUMPRODUCT(('Betaald tarief 2023'!$A$2:$A$100000='Betaald percentage 2023'!A153)*'Betaald tarief 2023'!$H$2:$H$100000*'Betaald tarief 2023'!$O$2:$O$100000),0)</f>
        <v>0</v>
      </c>
      <c r="E153" s="42">
        <f>SUMIFS('Betaald tarief 2023'!G:G,'Betaald tarief 2023'!A:A,'Betaald percentage 2023'!A153)</f>
        <v>0</v>
      </c>
      <c r="F153" s="42">
        <f>SUMIFS('Betaald tarief 2023'!Q:Q,'Betaald tarief 2023'!A:A,'Betaald percentage 2023'!A153)</f>
        <v>0</v>
      </c>
      <c r="G153">
        <f>IFERROR(INDEX(Correcties!B:B,MATCH('Betaald percentage 2023'!A153,Correcties!A:A,0)),"")</f>
        <v>0</v>
      </c>
    </row>
    <row r="154" spans="1:7" x14ac:dyDescent="0.25">
      <c r="A154" s="45"/>
      <c r="B154" s="39" t="str">
        <f>IFERROR(INDEX('Betaald tarief 2023'!B:B,MATCH('Betaald percentage 2023'!A154,'Betaald tarief 2023'!A:A,0)),"")</f>
        <v/>
      </c>
      <c r="C154" s="39" t="str">
        <f>IFERROR(INDEX('Betaald tarief 2023'!C:C,MATCH('Betaald percentage 2023'!A154,'Betaald tarief 2023'!A:A,0)),"")</f>
        <v/>
      </c>
      <c r="D154" s="41" cm="1">
        <f t="array" ref="D154">IFERROR(E154/SUMPRODUCT(('Betaald tarief 2023'!$A$2:$A$100000='Betaald percentage 2023'!A154)*'Betaald tarief 2023'!$H$2:$H$100000*'Betaald tarief 2023'!$O$2:$O$100000),0)</f>
        <v>0</v>
      </c>
      <c r="E154" s="42">
        <f>SUMIFS('Betaald tarief 2023'!G:G,'Betaald tarief 2023'!A:A,'Betaald percentage 2023'!A154)</f>
        <v>0</v>
      </c>
      <c r="F154" s="42">
        <f>SUMIFS('Betaald tarief 2023'!Q:Q,'Betaald tarief 2023'!A:A,'Betaald percentage 2023'!A154)</f>
        <v>0</v>
      </c>
      <c r="G154">
        <f>IFERROR(INDEX(Correcties!B:B,MATCH('Betaald percentage 2023'!A154,Correcties!A:A,0)),"")</f>
        <v>0</v>
      </c>
    </row>
    <row r="155" spans="1:7" x14ac:dyDescent="0.25">
      <c r="A155" s="45"/>
      <c r="B155" s="39" t="str">
        <f>IFERROR(INDEX('Betaald tarief 2023'!B:B,MATCH('Betaald percentage 2023'!A155,'Betaald tarief 2023'!A:A,0)),"")</f>
        <v/>
      </c>
      <c r="C155" s="39" t="str">
        <f>IFERROR(INDEX('Betaald tarief 2023'!C:C,MATCH('Betaald percentage 2023'!A155,'Betaald tarief 2023'!A:A,0)),"")</f>
        <v/>
      </c>
      <c r="D155" s="41" cm="1">
        <f t="array" ref="D155">IFERROR(E155/SUMPRODUCT(('Betaald tarief 2023'!$A$2:$A$100000='Betaald percentage 2023'!A155)*'Betaald tarief 2023'!$H$2:$H$100000*'Betaald tarief 2023'!$O$2:$O$100000),0)</f>
        <v>0</v>
      </c>
      <c r="E155" s="42">
        <f>SUMIFS('Betaald tarief 2023'!G:G,'Betaald tarief 2023'!A:A,'Betaald percentage 2023'!A155)</f>
        <v>0</v>
      </c>
      <c r="F155" s="42">
        <f>SUMIFS('Betaald tarief 2023'!Q:Q,'Betaald tarief 2023'!A:A,'Betaald percentage 2023'!A155)</f>
        <v>0</v>
      </c>
      <c r="G155">
        <f>IFERROR(INDEX(Correcties!B:B,MATCH('Betaald percentage 2023'!A155,Correcties!A:A,0)),"")</f>
        <v>0</v>
      </c>
    </row>
    <row r="156" spans="1:7" x14ac:dyDescent="0.25">
      <c r="A156" s="45"/>
      <c r="B156" s="39" t="str">
        <f>IFERROR(INDEX('Betaald tarief 2023'!B:B,MATCH('Betaald percentage 2023'!A156,'Betaald tarief 2023'!A:A,0)),"")</f>
        <v/>
      </c>
      <c r="C156" s="39" t="str">
        <f>IFERROR(INDEX('Betaald tarief 2023'!C:C,MATCH('Betaald percentage 2023'!A156,'Betaald tarief 2023'!A:A,0)),"")</f>
        <v/>
      </c>
      <c r="D156" s="41" cm="1">
        <f t="array" ref="D156">IFERROR(E156/SUMPRODUCT(('Betaald tarief 2023'!$A$2:$A$100000='Betaald percentage 2023'!A156)*'Betaald tarief 2023'!$H$2:$H$100000*'Betaald tarief 2023'!$O$2:$O$100000),0)</f>
        <v>0</v>
      </c>
      <c r="E156" s="42">
        <f>SUMIFS('Betaald tarief 2023'!G:G,'Betaald tarief 2023'!A:A,'Betaald percentage 2023'!A156)</f>
        <v>0</v>
      </c>
      <c r="F156" s="42">
        <f>SUMIFS('Betaald tarief 2023'!Q:Q,'Betaald tarief 2023'!A:A,'Betaald percentage 2023'!A156)</f>
        <v>0</v>
      </c>
      <c r="G156">
        <f>IFERROR(INDEX(Correcties!B:B,MATCH('Betaald percentage 2023'!A156,Correcties!A:A,0)),"")</f>
        <v>0</v>
      </c>
    </row>
    <row r="157" spans="1:7" x14ac:dyDescent="0.25">
      <c r="A157" s="45"/>
      <c r="B157" s="39" t="str">
        <f>IFERROR(INDEX('Betaald tarief 2023'!B:B,MATCH('Betaald percentage 2023'!A157,'Betaald tarief 2023'!A:A,0)),"")</f>
        <v/>
      </c>
      <c r="C157" s="39" t="str">
        <f>IFERROR(INDEX('Betaald tarief 2023'!C:C,MATCH('Betaald percentage 2023'!A157,'Betaald tarief 2023'!A:A,0)),"")</f>
        <v/>
      </c>
      <c r="D157" s="41" cm="1">
        <f t="array" ref="D157">IFERROR(E157/SUMPRODUCT(('Betaald tarief 2023'!$A$2:$A$100000='Betaald percentage 2023'!A157)*'Betaald tarief 2023'!$H$2:$H$100000*'Betaald tarief 2023'!$O$2:$O$100000),0)</f>
        <v>0</v>
      </c>
      <c r="E157" s="42">
        <f>SUMIFS('Betaald tarief 2023'!G:G,'Betaald tarief 2023'!A:A,'Betaald percentage 2023'!A157)</f>
        <v>0</v>
      </c>
      <c r="F157" s="42">
        <f>SUMIFS('Betaald tarief 2023'!Q:Q,'Betaald tarief 2023'!A:A,'Betaald percentage 2023'!A157)</f>
        <v>0</v>
      </c>
      <c r="G157">
        <f>IFERROR(INDEX(Correcties!B:B,MATCH('Betaald percentage 2023'!A157,Correcties!A:A,0)),"")</f>
        <v>0</v>
      </c>
    </row>
    <row r="158" spans="1:7" x14ac:dyDescent="0.25">
      <c r="A158" s="45"/>
      <c r="B158" s="39" t="str">
        <f>IFERROR(INDEX('Betaald tarief 2023'!B:B,MATCH('Betaald percentage 2023'!A158,'Betaald tarief 2023'!A:A,0)),"")</f>
        <v/>
      </c>
      <c r="C158" s="39" t="str">
        <f>IFERROR(INDEX('Betaald tarief 2023'!C:C,MATCH('Betaald percentage 2023'!A158,'Betaald tarief 2023'!A:A,0)),"")</f>
        <v/>
      </c>
      <c r="D158" s="41" cm="1">
        <f t="array" ref="D158">IFERROR(E158/SUMPRODUCT(('Betaald tarief 2023'!$A$2:$A$100000='Betaald percentage 2023'!A158)*'Betaald tarief 2023'!$H$2:$H$100000*'Betaald tarief 2023'!$O$2:$O$100000),0)</f>
        <v>0</v>
      </c>
      <c r="E158" s="42">
        <f>SUMIFS('Betaald tarief 2023'!G:G,'Betaald tarief 2023'!A:A,'Betaald percentage 2023'!A158)</f>
        <v>0</v>
      </c>
      <c r="F158" s="42">
        <f>SUMIFS('Betaald tarief 2023'!Q:Q,'Betaald tarief 2023'!A:A,'Betaald percentage 2023'!A158)</f>
        <v>0</v>
      </c>
      <c r="G158">
        <f>IFERROR(INDEX(Correcties!B:B,MATCH('Betaald percentage 2023'!A158,Correcties!A:A,0)),"")</f>
        <v>0</v>
      </c>
    </row>
    <row r="159" spans="1:7" x14ac:dyDescent="0.25">
      <c r="A159" s="45"/>
      <c r="B159" s="39" t="str">
        <f>IFERROR(INDEX('Betaald tarief 2023'!B:B,MATCH('Betaald percentage 2023'!A159,'Betaald tarief 2023'!A:A,0)),"")</f>
        <v/>
      </c>
      <c r="C159" s="39" t="str">
        <f>IFERROR(INDEX('Betaald tarief 2023'!C:C,MATCH('Betaald percentage 2023'!A159,'Betaald tarief 2023'!A:A,0)),"")</f>
        <v/>
      </c>
      <c r="D159" s="41" cm="1">
        <f t="array" ref="D159">IFERROR(E159/SUMPRODUCT(('Betaald tarief 2023'!$A$2:$A$100000='Betaald percentage 2023'!A159)*'Betaald tarief 2023'!$H$2:$H$100000*'Betaald tarief 2023'!$O$2:$O$100000),0)</f>
        <v>0</v>
      </c>
      <c r="E159" s="42">
        <f>SUMIFS('Betaald tarief 2023'!G:G,'Betaald tarief 2023'!A:A,'Betaald percentage 2023'!A159)</f>
        <v>0</v>
      </c>
      <c r="F159" s="42">
        <f>SUMIFS('Betaald tarief 2023'!Q:Q,'Betaald tarief 2023'!A:A,'Betaald percentage 2023'!A159)</f>
        <v>0</v>
      </c>
      <c r="G159">
        <f>IFERROR(INDEX(Correcties!B:B,MATCH('Betaald percentage 2023'!A159,Correcties!A:A,0)),"")</f>
        <v>0</v>
      </c>
    </row>
    <row r="160" spans="1:7" x14ac:dyDescent="0.25">
      <c r="A160" s="45"/>
      <c r="B160" s="39" t="str">
        <f>IFERROR(INDEX('Betaald tarief 2023'!B:B,MATCH('Betaald percentage 2023'!A160,'Betaald tarief 2023'!A:A,0)),"")</f>
        <v/>
      </c>
      <c r="C160" s="39" t="str">
        <f>IFERROR(INDEX('Betaald tarief 2023'!C:C,MATCH('Betaald percentage 2023'!A160,'Betaald tarief 2023'!A:A,0)),"")</f>
        <v/>
      </c>
      <c r="D160" s="41" cm="1">
        <f t="array" ref="D160">IFERROR(E160/SUMPRODUCT(('Betaald tarief 2023'!$A$2:$A$100000='Betaald percentage 2023'!A160)*'Betaald tarief 2023'!$H$2:$H$100000*'Betaald tarief 2023'!$O$2:$O$100000),0)</f>
        <v>0</v>
      </c>
      <c r="E160" s="42">
        <f>SUMIFS('Betaald tarief 2023'!G:G,'Betaald tarief 2023'!A:A,'Betaald percentage 2023'!A160)</f>
        <v>0</v>
      </c>
      <c r="F160" s="42">
        <f>SUMIFS('Betaald tarief 2023'!Q:Q,'Betaald tarief 2023'!A:A,'Betaald percentage 2023'!A160)</f>
        <v>0</v>
      </c>
      <c r="G160">
        <f>IFERROR(INDEX(Correcties!B:B,MATCH('Betaald percentage 2023'!A160,Correcties!A:A,0)),"")</f>
        <v>0</v>
      </c>
    </row>
    <row r="161" spans="1:7" x14ac:dyDescent="0.25">
      <c r="A161" s="45"/>
      <c r="B161" s="39" t="str">
        <f>IFERROR(INDEX('Betaald tarief 2023'!B:B,MATCH('Betaald percentage 2023'!A161,'Betaald tarief 2023'!A:A,0)),"")</f>
        <v/>
      </c>
      <c r="C161" s="39" t="str">
        <f>IFERROR(INDEX('Betaald tarief 2023'!C:C,MATCH('Betaald percentage 2023'!A161,'Betaald tarief 2023'!A:A,0)),"")</f>
        <v/>
      </c>
      <c r="D161" s="41" cm="1">
        <f t="array" ref="D161">IFERROR(E161/SUMPRODUCT(('Betaald tarief 2023'!$A$2:$A$100000='Betaald percentage 2023'!A161)*'Betaald tarief 2023'!$H$2:$H$100000*'Betaald tarief 2023'!$O$2:$O$100000),0)</f>
        <v>0</v>
      </c>
      <c r="E161" s="42">
        <f>SUMIFS('Betaald tarief 2023'!G:G,'Betaald tarief 2023'!A:A,'Betaald percentage 2023'!A161)</f>
        <v>0</v>
      </c>
      <c r="F161" s="42">
        <f>SUMIFS('Betaald tarief 2023'!Q:Q,'Betaald tarief 2023'!A:A,'Betaald percentage 2023'!A161)</f>
        <v>0</v>
      </c>
      <c r="G161">
        <f>IFERROR(INDEX(Correcties!B:B,MATCH('Betaald percentage 2023'!A161,Correcties!A:A,0)),"")</f>
        <v>0</v>
      </c>
    </row>
    <row r="162" spans="1:7" x14ac:dyDescent="0.25">
      <c r="A162" s="45"/>
      <c r="B162" s="39" t="str">
        <f>IFERROR(INDEX('Betaald tarief 2023'!B:B,MATCH('Betaald percentage 2023'!A162,'Betaald tarief 2023'!A:A,0)),"")</f>
        <v/>
      </c>
      <c r="C162" s="39" t="str">
        <f>IFERROR(INDEX('Betaald tarief 2023'!C:C,MATCH('Betaald percentage 2023'!A162,'Betaald tarief 2023'!A:A,0)),"")</f>
        <v/>
      </c>
      <c r="D162" s="41" cm="1">
        <f t="array" ref="D162">IFERROR(E162/SUMPRODUCT(('Betaald tarief 2023'!$A$2:$A$100000='Betaald percentage 2023'!A162)*'Betaald tarief 2023'!$H$2:$H$100000*'Betaald tarief 2023'!$O$2:$O$100000),0)</f>
        <v>0</v>
      </c>
      <c r="E162" s="42">
        <f>SUMIFS('Betaald tarief 2023'!G:G,'Betaald tarief 2023'!A:A,'Betaald percentage 2023'!A162)</f>
        <v>0</v>
      </c>
      <c r="F162" s="42">
        <f>SUMIFS('Betaald tarief 2023'!Q:Q,'Betaald tarief 2023'!A:A,'Betaald percentage 2023'!A162)</f>
        <v>0</v>
      </c>
      <c r="G162">
        <f>IFERROR(INDEX(Correcties!B:B,MATCH('Betaald percentage 2023'!A162,Correcties!A:A,0)),"")</f>
        <v>0</v>
      </c>
    </row>
    <row r="163" spans="1:7" x14ac:dyDescent="0.25">
      <c r="A163" s="45"/>
      <c r="B163" s="39" t="str">
        <f>IFERROR(INDEX('Betaald tarief 2023'!B:B,MATCH('Betaald percentage 2023'!A163,'Betaald tarief 2023'!A:A,0)),"")</f>
        <v/>
      </c>
      <c r="C163" s="39" t="str">
        <f>IFERROR(INDEX('Betaald tarief 2023'!C:C,MATCH('Betaald percentage 2023'!A163,'Betaald tarief 2023'!A:A,0)),"")</f>
        <v/>
      </c>
      <c r="D163" s="41" cm="1">
        <f t="array" ref="D163">IFERROR(E163/SUMPRODUCT(('Betaald tarief 2023'!$A$2:$A$100000='Betaald percentage 2023'!A163)*'Betaald tarief 2023'!$H$2:$H$100000*'Betaald tarief 2023'!$O$2:$O$100000),0)</f>
        <v>0</v>
      </c>
      <c r="E163" s="42">
        <f>SUMIFS('Betaald tarief 2023'!G:G,'Betaald tarief 2023'!A:A,'Betaald percentage 2023'!A163)</f>
        <v>0</v>
      </c>
      <c r="F163" s="42">
        <f>SUMIFS('Betaald tarief 2023'!Q:Q,'Betaald tarief 2023'!A:A,'Betaald percentage 2023'!A163)</f>
        <v>0</v>
      </c>
      <c r="G163">
        <f>IFERROR(INDEX(Correcties!B:B,MATCH('Betaald percentage 2023'!A163,Correcties!A:A,0)),"")</f>
        <v>0</v>
      </c>
    </row>
    <row r="164" spans="1:7" x14ac:dyDescent="0.25">
      <c r="A164" s="45"/>
      <c r="B164" s="39" t="str">
        <f>IFERROR(INDEX('Betaald tarief 2023'!B:B,MATCH('Betaald percentage 2023'!A164,'Betaald tarief 2023'!A:A,0)),"")</f>
        <v/>
      </c>
      <c r="C164" s="39" t="str">
        <f>IFERROR(INDEX('Betaald tarief 2023'!C:C,MATCH('Betaald percentage 2023'!A164,'Betaald tarief 2023'!A:A,0)),"")</f>
        <v/>
      </c>
      <c r="D164" s="41" cm="1">
        <f t="array" ref="D164">IFERROR(E164/SUMPRODUCT(('Betaald tarief 2023'!$A$2:$A$100000='Betaald percentage 2023'!A164)*'Betaald tarief 2023'!$H$2:$H$100000*'Betaald tarief 2023'!$O$2:$O$100000),0)</f>
        <v>0</v>
      </c>
      <c r="E164" s="42">
        <f>SUMIFS('Betaald tarief 2023'!G:G,'Betaald tarief 2023'!A:A,'Betaald percentage 2023'!A164)</f>
        <v>0</v>
      </c>
      <c r="F164" s="42">
        <f>SUMIFS('Betaald tarief 2023'!Q:Q,'Betaald tarief 2023'!A:A,'Betaald percentage 2023'!A164)</f>
        <v>0</v>
      </c>
      <c r="G164">
        <f>IFERROR(INDEX(Correcties!B:B,MATCH('Betaald percentage 2023'!A164,Correcties!A:A,0)),"")</f>
        <v>0</v>
      </c>
    </row>
    <row r="165" spans="1:7" x14ac:dyDescent="0.25">
      <c r="A165" s="45"/>
      <c r="B165" s="39" t="str">
        <f>IFERROR(INDEX('Betaald tarief 2023'!B:B,MATCH('Betaald percentage 2023'!A165,'Betaald tarief 2023'!A:A,0)),"")</f>
        <v/>
      </c>
      <c r="C165" s="39" t="str">
        <f>IFERROR(INDEX('Betaald tarief 2023'!C:C,MATCH('Betaald percentage 2023'!A165,'Betaald tarief 2023'!A:A,0)),"")</f>
        <v/>
      </c>
      <c r="D165" s="41" cm="1">
        <f t="array" ref="D165">IFERROR(E165/SUMPRODUCT(('Betaald tarief 2023'!$A$2:$A$100000='Betaald percentage 2023'!A165)*'Betaald tarief 2023'!$H$2:$H$100000*'Betaald tarief 2023'!$O$2:$O$100000),0)</f>
        <v>0</v>
      </c>
      <c r="E165" s="42">
        <f>SUMIFS('Betaald tarief 2023'!G:G,'Betaald tarief 2023'!A:A,'Betaald percentage 2023'!A165)</f>
        <v>0</v>
      </c>
      <c r="F165" s="42">
        <f>SUMIFS('Betaald tarief 2023'!Q:Q,'Betaald tarief 2023'!A:A,'Betaald percentage 2023'!A165)</f>
        <v>0</v>
      </c>
      <c r="G165">
        <f>IFERROR(INDEX(Correcties!B:B,MATCH('Betaald percentage 2023'!A165,Correcties!A:A,0)),"")</f>
        <v>0</v>
      </c>
    </row>
    <row r="166" spans="1:7" x14ac:dyDescent="0.25">
      <c r="A166" s="45"/>
      <c r="B166" s="39" t="str">
        <f>IFERROR(INDEX('Betaald tarief 2023'!B:B,MATCH('Betaald percentage 2023'!A166,'Betaald tarief 2023'!A:A,0)),"")</f>
        <v/>
      </c>
      <c r="C166" s="39" t="str">
        <f>IFERROR(INDEX('Betaald tarief 2023'!C:C,MATCH('Betaald percentage 2023'!A166,'Betaald tarief 2023'!A:A,0)),"")</f>
        <v/>
      </c>
      <c r="D166" s="41" cm="1">
        <f t="array" ref="D166">IFERROR(E166/SUMPRODUCT(('Betaald tarief 2023'!$A$2:$A$100000='Betaald percentage 2023'!A166)*'Betaald tarief 2023'!$H$2:$H$100000*'Betaald tarief 2023'!$O$2:$O$100000),0)</f>
        <v>0</v>
      </c>
      <c r="E166" s="42">
        <f>SUMIFS('Betaald tarief 2023'!G:G,'Betaald tarief 2023'!A:A,'Betaald percentage 2023'!A166)</f>
        <v>0</v>
      </c>
      <c r="F166" s="42">
        <f>SUMIFS('Betaald tarief 2023'!Q:Q,'Betaald tarief 2023'!A:A,'Betaald percentage 2023'!A166)</f>
        <v>0</v>
      </c>
      <c r="G166">
        <f>IFERROR(INDEX(Correcties!B:B,MATCH('Betaald percentage 2023'!A166,Correcties!A:A,0)),"")</f>
        <v>0</v>
      </c>
    </row>
    <row r="167" spans="1:7" x14ac:dyDescent="0.25">
      <c r="A167" s="45"/>
      <c r="B167" s="39" t="str">
        <f>IFERROR(INDEX('Betaald tarief 2023'!B:B,MATCH('Betaald percentage 2023'!A167,'Betaald tarief 2023'!A:A,0)),"")</f>
        <v/>
      </c>
      <c r="C167" s="39" t="str">
        <f>IFERROR(INDEX('Betaald tarief 2023'!C:C,MATCH('Betaald percentage 2023'!A167,'Betaald tarief 2023'!A:A,0)),"")</f>
        <v/>
      </c>
      <c r="D167" s="41" cm="1">
        <f t="array" ref="D167">IFERROR(E167/SUMPRODUCT(('Betaald tarief 2023'!$A$2:$A$100000='Betaald percentage 2023'!A167)*'Betaald tarief 2023'!$H$2:$H$100000*'Betaald tarief 2023'!$O$2:$O$100000),0)</f>
        <v>0</v>
      </c>
      <c r="E167" s="42">
        <f>SUMIFS('Betaald tarief 2023'!G:G,'Betaald tarief 2023'!A:A,'Betaald percentage 2023'!A167)</f>
        <v>0</v>
      </c>
      <c r="F167" s="42">
        <f>SUMIFS('Betaald tarief 2023'!Q:Q,'Betaald tarief 2023'!A:A,'Betaald percentage 2023'!A167)</f>
        <v>0</v>
      </c>
      <c r="G167">
        <f>IFERROR(INDEX(Correcties!B:B,MATCH('Betaald percentage 2023'!A167,Correcties!A:A,0)),"")</f>
        <v>0</v>
      </c>
    </row>
    <row r="168" spans="1:7" x14ac:dyDescent="0.25">
      <c r="A168" s="45"/>
      <c r="B168" s="39" t="str">
        <f>IFERROR(INDEX('Betaald tarief 2023'!B:B,MATCH('Betaald percentage 2023'!A168,'Betaald tarief 2023'!A:A,0)),"")</f>
        <v/>
      </c>
      <c r="C168" s="39" t="str">
        <f>IFERROR(INDEX('Betaald tarief 2023'!C:C,MATCH('Betaald percentage 2023'!A168,'Betaald tarief 2023'!A:A,0)),"")</f>
        <v/>
      </c>
      <c r="D168" s="41" cm="1">
        <f t="array" ref="D168">IFERROR(E168/SUMPRODUCT(('Betaald tarief 2023'!$A$2:$A$100000='Betaald percentage 2023'!A168)*'Betaald tarief 2023'!$H$2:$H$100000*'Betaald tarief 2023'!$O$2:$O$100000),0)</f>
        <v>0</v>
      </c>
      <c r="E168" s="42">
        <f>SUMIFS('Betaald tarief 2023'!G:G,'Betaald tarief 2023'!A:A,'Betaald percentage 2023'!A168)</f>
        <v>0</v>
      </c>
      <c r="F168" s="42">
        <f>SUMIFS('Betaald tarief 2023'!Q:Q,'Betaald tarief 2023'!A:A,'Betaald percentage 2023'!A168)</f>
        <v>0</v>
      </c>
      <c r="G168">
        <f>IFERROR(INDEX(Correcties!B:B,MATCH('Betaald percentage 2023'!A168,Correcties!A:A,0)),"")</f>
        <v>0</v>
      </c>
    </row>
    <row r="169" spans="1:7" x14ac:dyDescent="0.25">
      <c r="A169" s="45"/>
      <c r="B169" s="39" t="str">
        <f>IFERROR(INDEX('Betaald tarief 2023'!B:B,MATCH('Betaald percentage 2023'!A169,'Betaald tarief 2023'!A:A,0)),"")</f>
        <v/>
      </c>
      <c r="C169" s="39" t="str">
        <f>IFERROR(INDEX('Betaald tarief 2023'!C:C,MATCH('Betaald percentage 2023'!A169,'Betaald tarief 2023'!A:A,0)),"")</f>
        <v/>
      </c>
      <c r="D169" s="41" cm="1">
        <f t="array" ref="D169">IFERROR(E169/SUMPRODUCT(('Betaald tarief 2023'!$A$2:$A$100000='Betaald percentage 2023'!A169)*'Betaald tarief 2023'!$H$2:$H$100000*'Betaald tarief 2023'!$O$2:$O$100000),0)</f>
        <v>0</v>
      </c>
      <c r="E169" s="42">
        <f>SUMIFS('Betaald tarief 2023'!G:G,'Betaald tarief 2023'!A:A,'Betaald percentage 2023'!A169)</f>
        <v>0</v>
      </c>
      <c r="F169" s="42">
        <f>SUMIFS('Betaald tarief 2023'!Q:Q,'Betaald tarief 2023'!A:A,'Betaald percentage 2023'!A169)</f>
        <v>0</v>
      </c>
      <c r="G169">
        <f>IFERROR(INDEX(Correcties!B:B,MATCH('Betaald percentage 2023'!A169,Correcties!A:A,0)),"")</f>
        <v>0</v>
      </c>
    </row>
    <row r="170" spans="1:7" x14ac:dyDescent="0.25">
      <c r="A170" s="45"/>
      <c r="B170" s="39" t="str">
        <f>IFERROR(INDEX('Betaald tarief 2023'!B:B,MATCH('Betaald percentage 2023'!A170,'Betaald tarief 2023'!A:A,0)),"")</f>
        <v/>
      </c>
      <c r="C170" s="39" t="str">
        <f>IFERROR(INDEX('Betaald tarief 2023'!C:C,MATCH('Betaald percentage 2023'!A170,'Betaald tarief 2023'!A:A,0)),"")</f>
        <v/>
      </c>
      <c r="D170" s="41" cm="1">
        <f t="array" ref="D170">IFERROR(E170/SUMPRODUCT(('Betaald tarief 2023'!$A$2:$A$100000='Betaald percentage 2023'!A170)*'Betaald tarief 2023'!$H$2:$H$100000*'Betaald tarief 2023'!$O$2:$O$100000),0)</f>
        <v>0</v>
      </c>
      <c r="E170" s="42">
        <f>SUMIFS('Betaald tarief 2023'!G:G,'Betaald tarief 2023'!A:A,'Betaald percentage 2023'!A170)</f>
        <v>0</v>
      </c>
      <c r="F170" s="42">
        <f>SUMIFS('Betaald tarief 2023'!Q:Q,'Betaald tarief 2023'!A:A,'Betaald percentage 2023'!A170)</f>
        <v>0</v>
      </c>
      <c r="G170">
        <f>IFERROR(INDEX(Correcties!B:B,MATCH('Betaald percentage 2023'!A170,Correcties!A:A,0)),"")</f>
        <v>0</v>
      </c>
    </row>
    <row r="171" spans="1:7" x14ac:dyDescent="0.25">
      <c r="A171" s="45"/>
      <c r="B171" s="39" t="str">
        <f>IFERROR(INDEX('Betaald tarief 2023'!B:B,MATCH('Betaald percentage 2023'!A171,'Betaald tarief 2023'!A:A,0)),"")</f>
        <v/>
      </c>
      <c r="C171" s="39" t="str">
        <f>IFERROR(INDEX('Betaald tarief 2023'!C:C,MATCH('Betaald percentage 2023'!A171,'Betaald tarief 2023'!A:A,0)),"")</f>
        <v/>
      </c>
      <c r="D171" s="41" cm="1">
        <f t="array" ref="D171">IFERROR(E171/SUMPRODUCT(('Betaald tarief 2023'!$A$2:$A$100000='Betaald percentage 2023'!A171)*'Betaald tarief 2023'!$H$2:$H$100000*'Betaald tarief 2023'!$O$2:$O$100000),0)</f>
        <v>0</v>
      </c>
      <c r="E171" s="42">
        <f>SUMIFS('Betaald tarief 2023'!G:G,'Betaald tarief 2023'!A:A,'Betaald percentage 2023'!A171)</f>
        <v>0</v>
      </c>
      <c r="F171" s="42">
        <f>SUMIFS('Betaald tarief 2023'!Q:Q,'Betaald tarief 2023'!A:A,'Betaald percentage 2023'!A171)</f>
        <v>0</v>
      </c>
      <c r="G171">
        <f>IFERROR(INDEX(Correcties!B:B,MATCH('Betaald percentage 2023'!A171,Correcties!A:A,0)),"")</f>
        <v>0</v>
      </c>
    </row>
    <row r="172" spans="1:7" x14ac:dyDescent="0.25">
      <c r="A172" s="45"/>
      <c r="B172" s="39" t="str">
        <f>IFERROR(INDEX('Betaald tarief 2023'!B:B,MATCH('Betaald percentage 2023'!A172,'Betaald tarief 2023'!A:A,0)),"")</f>
        <v/>
      </c>
      <c r="C172" s="39" t="str">
        <f>IFERROR(INDEX('Betaald tarief 2023'!C:C,MATCH('Betaald percentage 2023'!A172,'Betaald tarief 2023'!A:A,0)),"")</f>
        <v/>
      </c>
      <c r="D172" s="41" cm="1">
        <f t="array" ref="D172">IFERROR(E172/SUMPRODUCT(('Betaald tarief 2023'!$A$2:$A$100000='Betaald percentage 2023'!A172)*'Betaald tarief 2023'!$H$2:$H$100000*'Betaald tarief 2023'!$O$2:$O$100000),0)</f>
        <v>0</v>
      </c>
      <c r="E172" s="42">
        <f>SUMIFS('Betaald tarief 2023'!G:G,'Betaald tarief 2023'!A:A,'Betaald percentage 2023'!A172)</f>
        <v>0</v>
      </c>
      <c r="F172" s="42">
        <f>SUMIFS('Betaald tarief 2023'!Q:Q,'Betaald tarief 2023'!A:A,'Betaald percentage 2023'!A172)</f>
        <v>0</v>
      </c>
      <c r="G172">
        <f>IFERROR(INDEX(Correcties!B:B,MATCH('Betaald percentage 2023'!A172,Correcties!A:A,0)),"")</f>
        <v>0</v>
      </c>
    </row>
    <row r="173" spans="1:7" x14ac:dyDescent="0.25">
      <c r="A173" s="45"/>
      <c r="B173" s="39" t="str">
        <f>IFERROR(INDEX('Betaald tarief 2023'!B:B,MATCH('Betaald percentage 2023'!A173,'Betaald tarief 2023'!A:A,0)),"")</f>
        <v/>
      </c>
      <c r="C173" s="39" t="str">
        <f>IFERROR(INDEX('Betaald tarief 2023'!C:C,MATCH('Betaald percentage 2023'!A173,'Betaald tarief 2023'!A:A,0)),"")</f>
        <v/>
      </c>
      <c r="D173" s="41" cm="1">
        <f t="array" ref="D173">IFERROR(E173/SUMPRODUCT(('Betaald tarief 2023'!$A$2:$A$100000='Betaald percentage 2023'!A173)*'Betaald tarief 2023'!$H$2:$H$100000*'Betaald tarief 2023'!$O$2:$O$100000),0)</f>
        <v>0</v>
      </c>
      <c r="E173" s="42">
        <f>SUMIFS('Betaald tarief 2023'!G:G,'Betaald tarief 2023'!A:A,'Betaald percentage 2023'!A173)</f>
        <v>0</v>
      </c>
      <c r="F173" s="42">
        <f>SUMIFS('Betaald tarief 2023'!Q:Q,'Betaald tarief 2023'!A:A,'Betaald percentage 2023'!A173)</f>
        <v>0</v>
      </c>
      <c r="G173">
        <f>IFERROR(INDEX(Correcties!B:B,MATCH('Betaald percentage 2023'!A173,Correcties!A:A,0)),"")</f>
        <v>0</v>
      </c>
    </row>
    <row r="174" spans="1:7" x14ac:dyDescent="0.25">
      <c r="A174" s="45"/>
      <c r="B174" s="39" t="str">
        <f>IFERROR(INDEX('Betaald tarief 2023'!B:B,MATCH('Betaald percentage 2023'!A174,'Betaald tarief 2023'!A:A,0)),"")</f>
        <v/>
      </c>
      <c r="C174" s="39" t="str">
        <f>IFERROR(INDEX('Betaald tarief 2023'!C:C,MATCH('Betaald percentage 2023'!A174,'Betaald tarief 2023'!A:A,0)),"")</f>
        <v/>
      </c>
      <c r="D174" s="41" cm="1">
        <f t="array" ref="D174">IFERROR(E174/SUMPRODUCT(('Betaald tarief 2023'!$A$2:$A$100000='Betaald percentage 2023'!A174)*'Betaald tarief 2023'!$H$2:$H$100000*'Betaald tarief 2023'!$O$2:$O$100000),0)</f>
        <v>0</v>
      </c>
      <c r="E174" s="42">
        <f>SUMIFS('Betaald tarief 2023'!G:G,'Betaald tarief 2023'!A:A,'Betaald percentage 2023'!A174)</f>
        <v>0</v>
      </c>
      <c r="F174" s="42">
        <f>SUMIFS('Betaald tarief 2023'!Q:Q,'Betaald tarief 2023'!A:A,'Betaald percentage 2023'!A174)</f>
        <v>0</v>
      </c>
      <c r="G174">
        <f>IFERROR(INDEX(Correcties!B:B,MATCH('Betaald percentage 2023'!A174,Correcties!A:A,0)),"")</f>
        <v>0</v>
      </c>
    </row>
    <row r="175" spans="1:7" x14ac:dyDescent="0.25">
      <c r="A175" s="45"/>
      <c r="B175" s="39" t="str">
        <f>IFERROR(INDEX('Betaald tarief 2023'!B:B,MATCH('Betaald percentage 2023'!A175,'Betaald tarief 2023'!A:A,0)),"")</f>
        <v/>
      </c>
      <c r="C175" s="39" t="str">
        <f>IFERROR(INDEX('Betaald tarief 2023'!C:C,MATCH('Betaald percentage 2023'!A175,'Betaald tarief 2023'!A:A,0)),"")</f>
        <v/>
      </c>
      <c r="D175" s="41" cm="1">
        <f t="array" ref="D175">IFERROR(E175/SUMPRODUCT(('Betaald tarief 2023'!$A$2:$A$100000='Betaald percentage 2023'!A175)*'Betaald tarief 2023'!$H$2:$H$100000*'Betaald tarief 2023'!$O$2:$O$100000),0)</f>
        <v>0</v>
      </c>
      <c r="E175" s="42">
        <f>SUMIFS('Betaald tarief 2023'!G:G,'Betaald tarief 2023'!A:A,'Betaald percentage 2023'!A175)</f>
        <v>0</v>
      </c>
      <c r="F175" s="42">
        <f>SUMIFS('Betaald tarief 2023'!Q:Q,'Betaald tarief 2023'!A:A,'Betaald percentage 2023'!A175)</f>
        <v>0</v>
      </c>
      <c r="G175">
        <f>IFERROR(INDEX(Correcties!B:B,MATCH('Betaald percentage 2023'!A175,Correcties!A:A,0)),"")</f>
        <v>0</v>
      </c>
    </row>
    <row r="176" spans="1:7" x14ac:dyDescent="0.25">
      <c r="A176" s="45"/>
      <c r="B176" s="39" t="str">
        <f>IFERROR(INDEX('Betaald tarief 2023'!B:B,MATCH('Betaald percentage 2023'!A176,'Betaald tarief 2023'!A:A,0)),"")</f>
        <v/>
      </c>
      <c r="C176" s="39" t="str">
        <f>IFERROR(INDEX('Betaald tarief 2023'!C:C,MATCH('Betaald percentage 2023'!A176,'Betaald tarief 2023'!A:A,0)),"")</f>
        <v/>
      </c>
      <c r="D176" s="41" cm="1">
        <f t="array" ref="D176">IFERROR(E176/SUMPRODUCT(('Betaald tarief 2023'!$A$2:$A$100000='Betaald percentage 2023'!A176)*'Betaald tarief 2023'!$H$2:$H$100000*'Betaald tarief 2023'!$O$2:$O$100000),0)</f>
        <v>0</v>
      </c>
      <c r="E176" s="42">
        <f>SUMIFS('Betaald tarief 2023'!G:G,'Betaald tarief 2023'!A:A,'Betaald percentage 2023'!A176)</f>
        <v>0</v>
      </c>
      <c r="F176" s="42">
        <f>SUMIFS('Betaald tarief 2023'!Q:Q,'Betaald tarief 2023'!A:A,'Betaald percentage 2023'!A176)</f>
        <v>0</v>
      </c>
      <c r="G176">
        <f>IFERROR(INDEX(Correcties!B:B,MATCH('Betaald percentage 2023'!A176,Correcties!A:A,0)),"")</f>
        <v>0</v>
      </c>
    </row>
    <row r="177" spans="1:7" x14ac:dyDescent="0.25">
      <c r="A177" s="45"/>
      <c r="B177" s="39" t="str">
        <f>IFERROR(INDEX('Betaald tarief 2023'!B:B,MATCH('Betaald percentage 2023'!A177,'Betaald tarief 2023'!A:A,0)),"")</f>
        <v/>
      </c>
      <c r="C177" s="39" t="str">
        <f>IFERROR(INDEX('Betaald tarief 2023'!C:C,MATCH('Betaald percentage 2023'!A177,'Betaald tarief 2023'!A:A,0)),"")</f>
        <v/>
      </c>
      <c r="D177" s="41" cm="1">
        <f t="array" ref="D177">IFERROR(E177/SUMPRODUCT(('Betaald tarief 2023'!$A$2:$A$100000='Betaald percentage 2023'!A177)*'Betaald tarief 2023'!$H$2:$H$100000*'Betaald tarief 2023'!$O$2:$O$100000),0)</f>
        <v>0</v>
      </c>
      <c r="E177" s="42">
        <f>SUMIFS('Betaald tarief 2023'!G:G,'Betaald tarief 2023'!A:A,'Betaald percentage 2023'!A177)</f>
        <v>0</v>
      </c>
      <c r="F177" s="42">
        <f>SUMIFS('Betaald tarief 2023'!Q:Q,'Betaald tarief 2023'!A:A,'Betaald percentage 2023'!A177)</f>
        <v>0</v>
      </c>
      <c r="G177">
        <f>IFERROR(INDEX(Correcties!B:B,MATCH('Betaald percentage 2023'!A177,Correcties!A:A,0)),"")</f>
        <v>0</v>
      </c>
    </row>
    <row r="178" spans="1:7" x14ac:dyDescent="0.25">
      <c r="A178" s="45"/>
      <c r="B178" s="39" t="str">
        <f>IFERROR(INDEX('Betaald tarief 2023'!B:B,MATCH('Betaald percentage 2023'!A178,'Betaald tarief 2023'!A:A,0)),"")</f>
        <v/>
      </c>
      <c r="C178" s="39" t="str">
        <f>IFERROR(INDEX('Betaald tarief 2023'!C:C,MATCH('Betaald percentage 2023'!A178,'Betaald tarief 2023'!A:A,0)),"")</f>
        <v/>
      </c>
      <c r="D178" s="41" cm="1">
        <f t="array" ref="D178">IFERROR(E178/SUMPRODUCT(('Betaald tarief 2023'!$A$2:$A$100000='Betaald percentage 2023'!A178)*'Betaald tarief 2023'!$H$2:$H$100000*'Betaald tarief 2023'!$O$2:$O$100000),0)</f>
        <v>0</v>
      </c>
      <c r="E178" s="42">
        <f>SUMIFS('Betaald tarief 2023'!G:G,'Betaald tarief 2023'!A:A,'Betaald percentage 2023'!A178)</f>
        <v>0</v>
      </c>
      <c r="F178" s="42">
        <f>SUMIFS('Betaald tarief 2023'!Q:Q,'Betaald tarief 2023'!A:A,'Betaald percentage 2023'!A178)</f>
        <v>0</v>
      </c>
      <c r="G178">
        <f>IFERROR(INDEX(Correcties!B:B,MATCH('Betaald percentage 2023'!A178,Correcties!A:A,0)),"")</f>
        <v>0</v>
      </c>
    </row>
    <row r="179" spans="1:7" x14ac:dyDescent="0.25">
      <c r="A179" s="45"/>
      <c r="B179" s="39" t="str">
        <f>IFERROR(INDEX('Betaald tarief 2023'!B:B,MATCH('Betaald percentage 2023'!A179,'Betaald tarief 2023'!A:A,0)),"")</f>
        <v/>
      </c>
      <c r="C179" s="39" t="str">
        <f>IFERROR(INDEX('Betaald tarief 2023'!C:C,MATCH('Betaald percentage 2023'!A179,'Betaald tarief 2023'!A:A,0)),"")</f>
        <v/>
      </c>
      <c r="D179" s="41" cm="1">
        <f t="array" ref="D179">IFERROR(E179/SUMPRODUCT(('Betaald tarief 2023'!$A$2:$A$100000='Betaald percentage 2023'!A179)*'Betaald tarief 2023'!$H$2:$H$100000*'Betaald tarief 2023'!$O$2:$O$100000),0)</f>
        <v>0</v>
      </c>
      <c r="E179" s="42">
        <f>SUMIFS('Betaald tarief 2023'!G:G,'Betaald tarief 2023'!A:A,'Betaald percentage 2023'!A179)</f>
        <v>0</v>
      </c>
      <c r="F179" s="42">
        <f>SUMIFS('Betaald tarief 2023'!Q:Q,'Betaald tarief 2023'!A:A,'Betaald percentage 2023'!A179)</f>
        <v>0</v>
      </c>
      <c r="G179">
        <f>IFERROR(INDEX(Correcties!B:B,MATCH('Betaald percentage 2023'!A179,Correcties!A:A,0)),"")</f>
        <v>0</v>
      </c>
    </row>
    <row r="180" spans="1:7" x14ac:dyDescent="0.25">
      <c r="A180" s="45"/>
      <c r="B180" s="39" t="str">
        <f>IFERROR(INDEX('Betaald tarief 2023'!B:B,MATCH('Betaald percentage 2023'!A180,'Betaald tarief 2023'!A:A,0)),"")</f>
        <v/>
      </c>
      <c r="C180" s="39" t="str">
        <f>IFERROR(INDEX('Betaald tarief 2023'!C:C,MATCH('Betaald percentage 2023'!A180,'Betaald tarief 2023'!A:A,0)),"")</f>
        <v/>
      </c>
      <c r="D180" s="41" cm="1">
        <f t="array" ref="D180">IFERROR(E180/SUMPRODUCT(('Betaald tarief 2023'!$A$2:$A$100000='Betaald percentage 2023'!A180)*'Betaald tarief 2023'!$H$2:$H$100000*'Betaald tarief 2023'!$O$2:$O$100000),0)</f>
        <v>0</v>
      </c>
      <c r="E180" s="42">
        <f>SUMIFS('Betaald tarief 2023'!G:G,'Betaald tarief 2023'!A:A,'Betaald percentage 2023'!A180)</f>
        <v>0</v>
      </c>
      <c r="F180" s="42">
        <f>SUMIFS('Betaald tarief 2023'!Q:Q,'Betaald tarief 2023'!A:A,'Betaald percentage 2023'!A180)</f>
        <v>0</v>
      </c>
      <c r="G180">
        <f>IFERROR(INDEX(Correcties!B:B,MATCH('Betaald percentage 2023'!A180,Correcties!A:A,0)),"")</f>
        <v>0</v>
      </c>
    </row>
    <row r="181" spans="1:7" x14ac:dyDescent="0.25">
      <c r="A181" s="45"/>
      <c r="B181" s="39" t="str">
        <f>IFERROR(INDEX('Betaald tarief 2023'!B:B,MATCH('Betaald percentage 2023'!A181,'Betaald tarief 2023'!A:A,0)),"")</f>
        <v/>
      </c>
      <c r="C181" s="39" t="str">
        <f>IFERROR(INDEX('Betaald tarief 2023'!C:C,MATCH('Betaald percentage 2023'!A181,'Betaald tarief 2023'!A:A,0)),"")</f>
        <v/>
      </c>
      <c r="D181" s="41" cm="1">
        <f t="array" ref="D181">IFERROR(E181/SUMPRODUCT(('Betaald tarief 2023'!$A$2:$A$100000='Betaald percentage 2023'!A181)*'Betaald tarief 2023'!$H$2:$H$100000*'Betaald tarief 2023'!$O$2:$O$100000),0)</f>
        <v>0</v>
      </c>
      <c r="E181" s="42">
        <f>SUMIFS('Betaald tarief 2023'!G:G,'Betaald tarief 2023'!A:A,'Betaald percentage 2023'!A181)</f>
        <v>0</v>
      </c>
      <c r="F181" s="42">
        <f>SUMIFS('Betaald tarief 2023'!Q:Q,'Betaald tarief 2023'!A:A,'Betaald percentage 2023'!A181)</f>
        <v>0</v>
      </c>
      <c r="G181">
        <f>IFERROR(INDEX(Correcties!B:B,MATCH('Betaald percentage 2023'!A181,Correcties!A:A,0)),"")</f>
        <v>0</v>
      </c>
    </row>
    <row r="182" spans="1:7" x14ac:dyDescent="0.25">
      <c r="A182" s="45"/>
      <c r="B182" s="39" t="str">
        <f>IFERROR(INDEX('Betaald tarief 2023'!B:B,MATCH('Betaald percentage 2023'!A182,'Betaald tarief 2023'!A:A,0)),"")</f>
        <v/>
      </c>
      <c r="C182" s="39" t="str">
        <f>IFERROR(INDEX('Betaald tarief 2023'!C:C,MATCH('Betaald percentage 2023'!A182,'Betaald tarief 2023'!A:A,0)),"")</f>
        <v/>
      </c>
      <c r="D182" s="41" cm="1">
        <f t="array" ref="D182">IFERROR(E182/SUMPRODUCT(('Betaald tarief 2023'!$A$2:$A$100000='Betaald percentage 2023'!A182)*'Betaald tarief 2023'!$H$2:$H$100000*'Betaald tarief 2023'!$O$2:$O$100000),0)</f>
        <v>0</v>
      </c>
      <c r="E182" s="42">
        <f>SUMIFS('Betaald tarief 2023'!G:G,'Betaald tarief 2023'!A:A,'Betaald percentage 2023'!A182)</f>
        <v>0</v>
      </c>
      <c r="F182" s="42">
        <f>SUMIFS('Betaald tarief 2023'!Q:Q,'Betaald tarief 2023'!A:A,'Betaald percentage 2023'!A182)</f>
        <v>0</v>
      </c>
      <c r="G182">
        <f>IFERROR(INDEX(Correcties!B:B,MATCH('Betaald percentage 2023'!A182,Correcties!A:A,0)),"")</f>
        <v>0</v>
      </c>
    </row>
    <row r="183" spans="1:7" x14ac:dyDescent="0.25">
      <c r="A183" s="45"/>
      <c r="B183" s="39" t="str">
        <f>IFERROR(INDEX('Betaald tarief 2023'!B:B,MATCH('Betaald percentage 2023'!A183,'Betaald tarief 2023'!A:A,0)),"")</f>
        <v/>
      </c>
      <c r="C183" s="39" t="str">
        <f>IFERROR(INDEX('Betaald tarief 2023'!C:C,MATCH('Betaald percentage 2023'!A183,'Betaald tarief 2023'!A:A,0)),"")</f>
        <v/>
      </c>
      <c r="D183" s="41" cm="1">
        <f t="array" ref="D183">IFERROR(E183/SUMPRODUCT(('Betaald tarief 2023'!$A$2:$A$100000='Betaald percentage 2023'!A183)*'Betaald tarief 2023'!$H$2:$H$100000*'Betaald tarief 2023'!$O$2:$O$100000),0)</f>
        <v>0</v>
      </c>
      <c r="E183" s="42">
        <f>SUMIFS('Betaald tarief 2023'!G:G,'Betaald tarief 2023'!A:A,'Betaald percentage 2023'!A183)</f>
        <v>0</v>
      </c>
      <c r="F183" s="42">
        <f>SUMIFS('Betaald tarief 2023'!Q:Q,'Betaald tarief 2023'!A:A,'Betaald percentage 2023'!A183)</f>
        <v>0</v>
      </c>
      <c r="G183">
        <f>IFERROR(INDEX(Correcties!B:B,MATCH('Betaald percentage 2023'!A183,Correcties!A:A,0)),"")</f>
        <v>0</v>
      </c>
    </row>
    <row r="184" spans="1:7" x14ac:dyDescent="0.25">
      <c r="A184" s="45"/>
      <c r="B184" s="39" t="str">
        <f>IFERROR(INDEX('Betaald tarief 2023'!B:B,MATCH('Betaald percentage 2023'!A184,'Betaald tarief 2023'!A:A,0)),"")</f>
        <v/>
      </c>
      <c r="C184" s="39" t="str">
        <f>IFERROR(INDEX('Betaald tarief 2023'!C:C,MATCH('Betaald percentage 2023'!A184,'Betaald tarief 2023'!A:A,0)),"")</f>
        <v/>
      </c>
      <c r="D184" s="41" cm="1">
        <f t="array" ref="D184">IFERROR(E184/SUMPRODUCT(('Betaald tarief 2023'!$A$2:$A$100000='Betaald percentage 2023'!A184)*'Betaald tarief 2023'!$H$2:$H$100000*'Betaald tarief 2023'!$O$2:$O$100000),0)</f>
        <v>0</v>
      </c>
      <c r="E184" s="42">
        <f>SUMIFS('Betaald tarief 2023'!G:G,'Betaald tarief 2023'!A:A,'Betaald percentage 2023'!A184)</f>
        <v>0</v>
      </c>
      <c r="F184" s="42">
        <f>SUMIFS('Betaald tarief 2023'!Q:Q,'Betaald tarief 2023'!A:A,'Betaald percentage 2023'!A184)</f>
        <v>0</v>
      </c>
      <c r="G184">
        <f>IFERROR(INDEX(Correcties!B:B,MATCH('Betaald percentage 2023'!A184,Correcties!A:A,0)),"")</f>
        <v>0</v>
      </c>
    </row>
    <row r="185" spans="1:7" x14ac:dyDescent="0.25">
      <c r="A185" s="45"/>
      <c r="B185" s="39" t="str">
        <f>IFERROR(INDEX('Betaald tarief 2023'!B:B,MATCH('Betaald percentage 2023'!A185,'Betaald tarief 2023'!A:A,0)),"")</f>
        <v/>
      </c>
      <c r="C185" s="39" t="str">
        <f>IFERROR(INDEX('Betaald tarief 2023'!C:C,MATCH('Betaald percentage 2023'!A185,'Betaald tarief 2023'!A:A,0)),"")</f>
        <v/>
      </c>
      <c r="D185" s="41" cm="1">
        <f t="array" ref="D185">IFERROR(E185/SUMPRODUCT(('Betaald tarief 2023'!$A$2:$A$100000='Betaald percentage 2023'!A185)*'Betaald tarief 2023'!$H$2:$H$100000*'Betaald tarief 2023'!$O$2:$O$100000),0)</f>
        <v>0</v>
      </c>
      <c r="E185" s="42">
        <f>SUMIFS('Betaald tarief 2023'!G:G,'Betaald tarief 2023'!A:A,'Betaald percentage 2023'!A185)</f>
        <v>0</v>
      </c>
      <c r="F185" s="42">
        <f>SUMIFS('Betaald tarief 2023'!Q:Q,'Betaald tarief 2023'!A:A,'Betaald percentage 2023'!A185)</f>
        <v>0</v>
      </c>
      <c r="G185">
        <f>IFERROR(INDEX(Correcties!B:B,MATCH('Betaald percentage 2023'!A185,Correcties!A:A,0)),"")</f>
        <v>0</v>
      </c>
    </row>
    <row r="186" spans="1:7" x14ac:dyDescent="0.25">
      <c r="A186" s="45"/>
      <c r="B186" s="39" t="str">
        <f>IFERROR(INDEX('Betaald tarief 2023'!B:B,MATCH('Betaald percentage 2023'!A186,'Betaald tarief 2023'!A:A,0)),"")</f>
        <v/>
      </c>
      <c r="C186" s="39" t="str">
        <f>IFERROR(INDEX('Betaald tarief 2023'!C:C,MATCH('Betaald percentage 2023'!A186,'Betaald tarief 2023'!A:A,0)),"")</f>
        <v/>
      </c>
      <c r="D186" s="41" cm="1">
        <f t="array" ref="D186">IFERROR(E186/SUMPRODUCT(('Betaald tarief 2023'!$A$2:$A$100000='Betaald percentage 2023'!A186)*'Betaald tarief 2023'!$H$2:$H$100000*'Betaald tarief 2023'!$O$2:$O$100000),0)</f>
        <v>0</v>
      </c>
      <c r="E186" s="42">
        <f>SUMIFS('Betaald tarief 2023'!G:G,'Betaald tarief 2023'!A:A,'Betaald percentage 2023'!A186)</f>
        <v>0</v>
      </c>
      <c r="F186" s="42">
        <f>SUMIFS('Betaald tarief 2023'!Q:Q,'Betaald tarief 2023'!A:A,'Betaald percentage 2023'!A186)</f>
        <v>0</v>
      </c>
      <c r="G186">
        <f>IFERROR(INDEX(Correcties!B:B,MATCH('Betaald percentage 2023'!A186,Correcties!A:A,0)),"")</f>
        <v>0</v>
      </c>
    </row>
    <row r="187" spans="1:7" x14ac:dyDescent="0.25">
      <c r="A187" s="45"/>
      <c r="B187" s="39" t="str">
        <f>IFERROR(INDEX('Betaald tarief 2023'!B:B,MATCH('Betaald percentage 2023'!A187,'Betaald tarief 2023'!A:A,0)),"")</f>
        <v/>
      </c>
      <c r="C187" s="39" t="str">
        <f>IFERROR(INDEX('Betaald tarief 2023'!C:C,MATCH('Betaald percentage 2023'!A187,'Betaald tarief 2023'!A:A,0)),"")</f>
        <v/>
      </c>
      <c r="D187" s="41" cm="1">
        <f t="array" ref="D187">IFERROR(E187/SUMPRODUCT(('Betaald tarief 2023'!$A$2:$A$100000='Betaald percentage 2023'!A187)*'Betaald tarief 2023'!$H$2:$H$100000*'Betaald tarief 2023'!$O$2:$O$100000),0)</f>
        <v>0</v>
      </c>
      <c r="E187" s="42">
        <f>SUMIFS('Betaald tarief 2023'!G:G,'Betaald tarief 2023'!A:A,'Betaald percentage 2023'!A187)</f>
        <v>0</v>
      </c>
      <c r="F187" s="42">
        <f>SUMIFS('Betaald tarief 2023'!Q:Q,'Betaald tarief 2023'!A:A,'Betaald percentage 2023'!A187)</f>
        <v>0</v>
      </c>
      <c r="G187">
        <f>IFERROR(INDEX(Correcties!B:B,MATCH('Betaald percentage 2023'!A187,Correcties!A:A,0)),"")</f>
        <v>0</v>
      </c>
    </row>
    <row r="188" spans="1:7" x14ac:dyDescent="0.25">
      <c r="A188" s="45"/>
      <c r="B188" s="39" t="str">
        <f>IFERROR(INDEX('Betaald tarief 2023'!B:B,MATCH('Betaald percentage 2023'!A188,'Betaald tarief 2023'!A:A,0)),"")</f>
        <v/>
      </c>
      <c r="C188" s="39" t="str">
        <f>IFERROR(INDEX('Betaald tarief 2023'!C:C,MATCH('Betaald percentage 2023'!A188,'Betaald tarief 2023'!A:A,0)),"")</f>
        <v/>
      </c>
      <c r="D188" s="41" cm="1">
        <f t="array" ref="D188">IFERROR(E188/SUMPRODUCT(('Betaald tarief 2023'!$A$2:$A$100000='Betaald percentage 2023'!A188)*'Betaald tarief 2023'!$H$2:$H$100000*'Betaald tarief 2023'!$O$2:$O$100000),0)</f>
        <v>0</v>
      </c>
      <c r="E188" s="42">
        <f>SUMIFS('Betaald tarief 2023'!G:G,'Betaald tarief 2023'!A:A,'Betaald percentage 2023'!A188)</f>
        <v>0</v>
      </c>
      <c r="F188" s="42">
        <f>SUMIFS('Betaald tarief 2023'!Q:Q,'Betaald tarief 2023'!A:A,'Betaald percentage 2023'!A188)</f>
        <v>0</v>
      </c>
      <c r="G188">
        <f>IFERROR(INDEX(Correcties!B:B,MATCH('Betaald percentage 2023'!A188,Correcties!A:A,0)),"")</f>
        <v>0</v>
      </c>
    </row>
    <row r="189" spans="1:7" x14ac:dyDescent="0.25">
      <c r="A189" s="45"/>
      <c r="B189" s="39" t="str">
        <f>IFERROR(INDEX('Betaald tarief 2023'!B:B,MATCH('Betaald percentage 2023'!A189,'Betaald tarief 2023'!A:A,0)),"")</f>
        <v/>
      </c>
      <c r="C189" s="39" t="str">
        <f>IFERROR(INDEX('Betaald tarief 2023'!C:C,MATCH('Betaald percentage 2023'!A189,'Betaald tarief 2023'!A:A,0)),"")</f>
        <v/>
      </c>
      <c r="D189" s="41" cm="1">
        <f t="array" ref="D189">IFERROR(E189/SUMPRODUCT(('Betaald tarief 2023'!$A$2:$A$100000='Betaald percentage 2023'!A189)*'Betaald tarief 2023'!$H$2:$H$100000*'Betaald tarief 2023'!$O$2:$O$100000),0)</f>
        <v>0</v>
      </c>
      <c r="E189" s="42">
        <f>SUMIFS('Betaald tarief 2023'!G:G,'Betaald tarief 2023'!A:A,'Betaald percentage 2023'!A189)</f>
        <v>0</v>
      </c>
      <c r="F189" s="42">
        <f>SUMIFS('Betaald tarief 2023'!Q:Q,'Betaald tarief 2023'!A:A,'Betaald percentage 2023'!A189)</f>
        <v>0</v>
      </c>
      <c r="G189">
        <f>IFERROR(INDEX(Correcties!B:B,MATCH('Betaald percentage 2023'!A189,Correcties!A:A,0)),"")</f>
        <v>0</v>
      </c>
    </row>
    <row r="190" spans="1:7" x14ac:dyDescent="0.25">
      <c r="A190" s="45"/>
      <c r="B190" s="39" t="str">
        <f>IFERROR(INDEX('Betaald tarief 2023'!B:B,MATCH('Betaald percentage 2023'!A190,'Betaald tarief 2023'!A:A,0)),"")</f>
        <v/>
      </c>
      <c r="C190" s="39" t="str">
        <f>IFERROR(INDEX('Betaald tarief 2023'!C:C,MATCH('Betaald percentage 2023'!A190,'Betaald tarief 2023'!A:A,0)),"")</f>
        <v/>
      </c>
      <c r="D190" s="41" cm="1">
        <f t="array" ref="D190">IFERROR(E190/SUMPRODUCT(('Betaald tarief 2023'!$A$2:$A$100000='Betaald percentage 2023'!A190)*'Betaald tarief 2023'!$H$2:$H$100000*'Betaald tarief 2023'!$O$2:$O$100000),0)</f>
        <v>0</v>
      </c>
      <c r="E190" s="42">
        <f>SUMIFS('Betaald tarief 2023'!G:G,'Betaald tarief 2023'!A:A,'Betaald percentage 2023'!A190)</f>
        <v>0</v>
      </c>
      <c r="F190" s="42">
        <f>SUMIFS('Betaald tarief 2023'!Q:Q,'Betaald tarief 2023'!A:A,'Betaald percentage 2023'!A190)</f>
        <v>0</v>
      </c>
      <c r="G190">
        <f>IFERROR(INDEX(Correcties!B:B,MATCH('Betaald percentage 2023'!A190,Correcties!A:A,0)),"")</f>
        <v>0</v>
      </c>
    </row>
    <row r="191" spans="1:7" x14ac:dyDescent="0.25">
      <c r="A191" s="45"/>
      <c r="B191" s="39" t="str">
        <f>IFERROR(INDEX('Betaald tarief 2023'!B:B,MATCH('Betaald percentage 2023'!A191,'Betaald tarief 2023'!A:A,0)),"")</f>
        <v/>
      </c>
      <c r="C191" s="39" t="str">
        <f>IFERROR(INDEX('Betaald tarief 2023'!C:C,MATCH('Betaald percentage 2023'!A191,'Betaald tarief 2023'!A:A,0)),"")</f>
        <v/>
      </c>
      <c r="D191" s="41" cm="1">
        <f t="array" ref="D191">IFERROR(E191/SUMPRODUCT(('Betaald tarief 2023'!$A$2:$A$100000='Betaald percentage 2023'!A191)*'Betaald tarief 2023'!$H$2:$H$100000*'Betaald tarief 2023'!$O$2:$O$100000),0)</f>
        <v>0</v>
      </c>
      <c r="E191" s="42">
        <f>SUMIFS('Betaald tarief 2023'!G:G,'Betaald tarief 2023'!A:A,'Betaald percentage 2023'!A191)</f>
        <v>0</v>
      </c>
      <c r="F191" s="42">
        <f>SUMIFS('Betaald tarief 2023'!Q:Q,'Betaald tarief 2023'!A:A,'Betaald percentage 2023'!A191)</f>
        <v>0</v>
      </c>
      <c r="G191">
        <f>IFERROR(INDEX(Correcties!B:B,MATCH('Betaald percentage 2023'!A191,Correcties!A:A,0)),"")</f>
        <v>0</v>
      </c>
    </row>
    <row r="192" spans="1:7" x14ac:dyDescent="0.25">
      <c r="A192" s="45"/>
      <c r="B192" s="39" t="str">
        <f>IFERROR(INDEX('Betaald tarief 2023'!B:B,MATCH('Betaald percentage 2023'!A192,'Betaald tarief 2023'!A:A,0)),"")</f>
        <v/>
      </c>
      <c r="C192" s="39" t="str">
        <f>IFERROR(INDEX('Betaald tarief 2023'!C:C,MATCH('Betaald percentage 2023'!A192,'Betaald tarief 2023'!A:A,0)),"")</f>
        <v/>
      </c>
      <c r="D192" s="41" cm="1">
        <f t="array" ref="D192">IFERROR(E192/SUMPRODUCT(('Betaald tarief 2023'!$A$2:$A$100000='Betaald percentage 2023'!A192)*'Betaald tarief 2023'!$H$2:$H$100000*'Betaald tarief 2023'!$O$2:$O$100000),0)</f>
        <v>0</v>
      </c>
      <c r="E192" s="42">
        <f>SUMIFS('Betaald tarief 2023'!G:G,'Betaald tarief 2023'!A:A,'Betaald percentage 2023'!A192)</f>
        <v>0</v>
      </c>
      <c r="F192" s="42">
        <f>SUMIFS('Betaald tarief 2023'!Q:Q,'Betaald tarief 2023'!A:A,'Betaald percentage 2023'!A192)</f>
        <v>0</v>
      </c>
      <c r="G192">
        <f>IFERROR(INDEX(Correcties!B:B,MATCH('Betaald percentage 2023'!A192,Correcties!A:A,0)),"")</f>
        <v>0</v>
      </c>
    </row>
    <row r="193" spans="1:7" x14ac:dyDescent="0.25">
      <c r="A193" s="45"/>
      <c r="B193" s="39" t="str">
        <f>IFERROR(INDEX('Betaald tarief 2023'!B:B,MATCH('Betaald percentage 2023'!A193,'Betaald tarief 2023'!A:A,0)),"")</f>
        <v/>
      </c>
      <c r="C193" s="39" t="str">
        <f>IFERROR(INDEX('Betaald tarief 2023'!C:C,MATCH('Betaald percentage 2023'!A193,'Betaald tarief 2023'!A:A,0)),"")</f>
        <v/>
      </c>
      <c r="D193" s="41" cm="1">
        <f t="array" ref="D193">IFERROR(E193/SUMPRODUCT(('Betaald tarief 2023'!$A$2:$A$100000='Betaald percentage 2023'!A193)*'Betaald tarief 2023'!$H$2:$H$100000*'Betaald tarief 2023'!$O$2:$O$100000),0)</f>
        <v>0</v>
      </c>
      <c r="E193" s="42">
        <f>SUMIFS('Betaald tarief 2023'!G:G,'Betaald tarief 2023'!A:A,'Betaald percentage 2023'!A193)</f>
        <v>0</v>
      </c>
      <c r="F193" s="42">
        <f>SUMIFS('Betaald tarief 2023'!Q:Q,'Betaald tarief 2023'!A:A,'Betaald percentage 2023'!A193)</f>
        <v>0</v>
      </c>
      <c r="G193">
        <f>IFERROR(INDEX(Correcties!B:B,MATCH('Betaald percentage 2023'!A193,Correcties!A:A,0)),"")</f>
        <v>0</v>
      </c>
    </row>
    <row r="194" spans="1:7" x14ac:dyDescent="0.25">
      <c r="A194" s="45"/>
      <c r="B194" s="39" t="str">
        <f>IFERROR(INDEX('Betaald tarief 2023'!B:B,MATCH('Betaald percentage 2023'!A194,'Betaald tarief 2023'!A:A,0)),"")</f>
        <v/>
      </c>
      <c r="C194" s="39" t="str">
        <f>IFERROR(INDEX('Betaald tarief 2023'!C:C,MATCH('Betaald percentage 2023'!A194,'Betaald tarief 2023'!A:A,0)),"")</f>
        <v/>
      </c>
      <c r="D194" s="41" cm="1">
        <f t="array" ref="D194">IFERROR(E194/SUMPRODUCT(('Betaald tarief 2023'!$A$2:$A$100000='Betaald percentage 2023'!A194)*'Betaald tarief 2023'!$H$2:$H$100000*'Betaald tarief 2023'!$O$2:$O$100000),0)</f>
        <v>0</v>
      </c>
      <c r="E194" s="42">
        <f>SUMIFS('Betaald tarief 2023'!G:G,'Betaald tarief 2023'!A:A,'Betaald percentage 2023'!A194)</f>
        <v>0</v>
      </c>
      <c r="F194" s="42">
        <f>SUMIFS('Betaald tarief 2023'!Q:Q,'Betaald tarief 2023'!A:A,'Betaald percentage 2023'!A194)</f>
        <v>0</v>
      </c>
      <c r="G194">
        <f>IFERROR(INDEX(Correcties!B:B,MATCH('Betaald percentage 2023'!A194,Correcties!A:A,0)),"")</f>
        <v>0</v>
      </c>
    </row>
    <row r="195" spans="1:7" x14ac:dyDescent="0.25">
      <c r="A195" s="45"/>
      <c r="B195" s="39" t="str">
        <f>IFERROR(INDEX('Betaald tarief 2023'!B:B,MATCH('Betaald percentage 2023'!A195,'Betaald tarief 2023'!A:A,0)),"")</f>
        <v/>
      </c>
      <c r="C195" s="39" t="str">
        <f>IFERROR(INDEX('Betaald tarief 2023'!C:C,MATCH('Betaald percentage 2023'!A195,'Betaald tarief 2023'!A:A,0)),"")</f>
        <v/>
      </c>
      <c r="D195" s="41" cm="1">
        <f t="array" ref="D195">IFERROR(E195/SUMPRODUCT(('Betaald tarief 2023'!$A$2:$A$100000='Betaald percentage 2023'!A195)*'Betaald tarief 2023'!$H$2:$H$100000*'Betaald tarief 2023'!$O$2:$O$100000),0)</f>
        <v>0</v>
      </c>
      <c r="E195" s="42">
        <f>SUMIFS('Betaald tarief 2023'!G:G,'Betaald tarief 2023'!A:A,'Betaald percentage 2023'!A195)</f>
        <v>0</v>
      </c>
      <c r="F195" s="42">
        <f>SUMIFS('Betaald tarief 2023'!Q:Q,'Betaald tarief 2023'!A:A,'Betaald percentage 2023'!A195)</f>
        <v>0</v>
      </c>
      <c r="G195">
        <f>IFERROR(INDEX(Correcties!B:B,MATCH('Betaald percentage 2023'!A195,Correcties!A:A,0)),"")</f>
        <v>0</v>
      </c>
    </row>
    <row r="196" spans="1:7" x14ac:dyDescent="0.25">
      <c r="A196" s="45"/>
      <c r="B196" s="39" t="str">
        <f>IFERROR(INDEX('Betaald tarief 2023'!B:B,MATCH('Betaald percentage 2023'!A196,'Betaald tarief 2023'!A:A,0)),"")</f>
        <v/>
      </c>
      <c r="C196" s="39" t="str">
        <f>IFERROR(INDEX('Betaald tarief 2023'!C:C,MATCH('Betaald percentage 2023'!A196,'Betaald tarief 2023'!A:A,0)),"")</f>
        <v/>
      </c>
      <c r="D196" s="41" cm="1">
        <f t="array" ref="D196">IFERROR(E196/SUMPRODUCT(('Betaald tarief 2023'!$A$2:$A$100000='Betaald percentage 2023'!A196)*'Betaald tarief 2023'!$H$2:$H$100000*'Betaald tarief 2023'!$O$2:$O$100000),0)</f>
        <v>0</v>
      </c>
      <c r="E196" s="42">
        <f>SUMIFS('Betaald tarief 2023'!G:G,'Betaald tarief 2023'!A:A,'Betaald percentage 2023'!A196)</f>
        <v>0</v>
      </c>
      <c r="F196" s="42">
        <f>SUMIFS('Betaald tarief 2023'!Q:Q,'Betaald tarief 2023'!A:A,'Betaald percentage 2023'!A196)</f>
        <v>0</v>
      </c>
      <c r="G196">
        <f>IFERROR(INDEX(Correcties!B:B,MATCH('Betaald percentage 2023'!A196,Correcties!A:A,0)),"")</f>
        <v>0</v>
      </c>
    </row>
    <row r="197" spans="1:7" x14ac:dyDescent="0.25">
      <c r="A197" s="45"/>
      <c r="B197" s="39" t="str">
        <f>IFERROR(INDEX('Betaald tarief 2023'!B:B,MATCH('Betaald percentage 2023'!A197,'Betaald tarief 2023'!A:A,0)),"")</f>
        <v/>
      </c>
      <c r="C197" s="39" t="str">
        <f>IFERROR(INDEX('Betaald tarief 2023'!C:C,MATCH('Betaald percentage 2023'!A197,'Betaald tarief 2023'!A:A,0)),"")</f>
        <v/>
      </c>
      <c r="D197" s="41" cm="1">
        <f t="array" ref="D197">IFERROR(E197/SUMPRODUCT(('Betaald tarief 2023'!$A$2:$A$100000='Betaald percentage 2023'!A197)*'Betaald tarief 2023'!$H$2:$H$100000*'Betaald tarief 2023'!$O$2:$O$100000),0)</f>
        <v>0</v>
      </c>
      <c r="E197" s="42">
        <f>SUMIFS('Betaald tarief 2023'!G:G,'Betaald tarief 2023'!A:A,'Betaald percentage 2023'!A197)</f>
        <v>0</v>
      </c>
      <c r="F197" s="42">
        <f>SUMIFS('Betaald tarief 2023'!Q:Q,'Betaald tarief 2023'!A:A,'Betaald percentage 2023'!A197)</f>
        <v>0</v>
      </c>
      <c r="G197">
        <f>IFERROR(INDEX(Correcties!B:B,MATCH('Betaald percentage 2023'!A197,Correcties!A:A,0)),"")</f>
        <v>0</v>
      </c>
    </row>
    <row r="198" spans="1:7" x14ac:dyDescent="0.25">
      <c r="A198" s="45"/>
      <c r="B198" s="39" t="str">
        <f>IFERROR(INDEX('Betaald tarief 2023'!B:B,MATCH('Betaald percentage 2023'!A198,'Betaald tarief 2023'!A:A,0)),"")</f>
        <v/>
      </c>
      <c r="C198" s="39" t="str">
        <f>IFERROR(INDEX('Betaald tarief 2023'!C:C,MATCH('Betaald percentage 2023'!A198,'Betaald tarief 2023'!A:A,0)),"")</f>
        <v/>
      </c>
      <c r="D198" s="41" cm="1">
        <f t="array" ref="D198">IFERROR(E198/SUMPRODUCT(('Betaald tarief 2023'!$A$2:$A$100000='Betaald percentage 2023'!A198)*'Betaald tarief 2023'!$H$2:$H$100000*'Betaald tarief 2023'!$O$2:$O$100000),0)</f>
        <v>0</v>
      </c>
      <c r="E198" s="42">
        <f>SUMIFS('Betaald tarief 2023'!G:G,'Betaald tarief 2023'!A:A,'Betaald percentage 2023'!A198)</f>
        <v>0</v>
      </c>
      <c r="F198" s="42">
        <f>SUMIFS('Betaald tarief 2023'!Q:Q,'Betaald tarief 2023'!A:A,'Betaald percentage 2023'!A198)</f>
        <v>0</v>
      </c>
      <c r="G198">
        <f>IFERROR(INDEX(Correcties!B:B,MATCH('Betaald percentage 2023'!A198,Correcties!A:A,0)),"")</f>
        <v>0</v>
      </c>
    </row>
    <row r="199" spans="1:7" x14ac:dyDescent="0.25">
      <c r="A199" s="45"/>
      <c r="B199" s="39" t="str">
        <f>IFERROR(INDEX('Betaald tarief 2023'!B:B,MATCH('Betaald percentage 2023'!A199,'Betaald tarief 2023'!A:A,0)),"")</f>
        <v/>
      </c>
      <c r="C199" s="39" t="str">
        <f>IFERROR(INDEX('Betaald tarief 2023'!C:C,MATCH('Betaald percentage 2023'!A199,'Betaald tarief 2023'!A:A,0)),"")</f>
        <v/>
      </c>
      <c r="D199" s="41" cm="1">
        <f t="array" ref="D199">IFERROR(E199/SUMPRODUCT(('Betaald tarief 2023'!$A$2:$A$100000='Betaald percentage 2023'!A199)*'Betaald tarief 2023'!$H$2:$H$100000*'Betaald tarief 2023'!$O$2:$O$100000),0)</f>
        <v>0</v>
      </c>
      <c r="E199" s="42">
        <f>SUMIFS('Betaald tarief 2023'!G:G,'Betaald tarief 2023'!A:A,'Betaald percentage 2023'!A199)</f>
        <v>0</v>
      </c>
      <c r="F199" s="42">
        <f>SUMIFS('Betaald tarief 2023'!Q:Q,'Betaald tarief 2023'!A:A,'Betaald percentage 2023'!A199)</f>
        <v>0</v>
      </c>
      <c r="G199">
        <f>IFERROR(INDEX(Correcties!B:B,MATCH('Betaald percentage 2023'!A199,Correcties!A:A,0)),"")</f>
        <v>0</v>
      </c>
    </row>
    <row r="200" spans="1:7" x14ac:dyDescent="0.25">
      <c r="A200" s="45"/>
      <c r="B200" s="39" t="str">
        <f>IFERROR(INDEX('Betaald tarief 2023'!B:B,MATCH('Betaald percentage 2023'!A200,'Betaald tarief 2023'!A:A,0)),"")</f>
        <v/>
      </c>
      <c r="C200" s="39" t="str">
        <f>IFERROR(INDEX('Betaald tarief 2023'!C:C,MATCH('Betaald percentage 2023'!A200,'Betaald tarief 2023'!A:A,0)),"")</f>
        <v/>
      </c>
      <c r="D200" s="41" cm="1">
        <f t="array" ref="D200">IFERROR(E200/SUMPRODUCT(('Betaald tarief 2023'!$A$2:$A$100000='Betaald percentage 2023'!A200)*'Betaald tarief 2023'!$H$2:$H$100000*'Betaald tarief 2023'!$O$2:$O$100000),0)</f>
        <v>0</v>
      </c>
      <c r="E200" s="42">
        <f>SUMIFS('Betaald tarief 2023'!G:G,'Betaald tarief 2023'!A:A,'Betaald percentage 2023'!A200)</f>
        <v>0</v>
      </c>
      <c r="F200" s="42">
        <f>SUMIFS('Betaald tarief 2023'!Q:Q,'Betaald tarief 2023'!A:A,'Betaald percentage 2023'!A200)</f>
        <v>0</v>
      </c>
      <c r="G200">
        <f>IFERROR(INDEX(Correcties!B:B,MATCH('Betaald percentage 2023'!A200,Correcties!A:A,0)),"")</f>
        <v>0</v>
      </c>
    </row>
    <row r="201" spans="1:7" x14ac:dyDescent="0.25">
      <c r="A201" s="45"/>
      <c r="B201" s="39" t="str">
        <f>IFERROR(INDEX('Betaald tarief 2023'!B:B,MATCH('Betaald percentage 2023'!A201,'Betaald tarief 2023'!A:A,0)),"")</f>
        <v/>
      </c>
      <c r="C201" s="39" t="str">
        <f>IFERROR(INDEX('Betaald tarief 2023'!C:C,MATCH('Betaald percentage 2023'!A201,'Betaald tarief 2023'!A:A,0)),"")</f>
        <v/>
      </c>
      <c r="D201" s="41" cm="1">
        <f t="array" ref="D201">IFERROR(E201/SUMPRODUCT(('Betaald tarief 2023'!$A$2:$A$100000='Betaald percentage 2023'!A201)*'Betaald tarief 2023'!$H$2:$H$100000*'Betaald tarief 2023'!$O$2:$O$100000),0)</f>
        <v>0</v>
      </c>
      <c r="E201" s="42">
        <f>SUMIFS('Betaald tarief 2023'!G:G,'Betaald tarief 2023'!A:A,'Betaald percentage 2023'!A201)</f>
        <v>0</v>
      </c>
      <c r="F201" s="42">
        <f>SUMIFS('Betaald tarief 2023'!Q:Q,'Betaald tarief 2023'!A:A,'Betaald percentage 2023'!A201)</f>
        <v>0</v>
      </c>
      <c r="G201">
        <f>IFERROR(INDEX(Correcties!B:B,MATCH('Betaald percentage 2023'!A201,Correcties!A:A,0)),"")</f>
        <v>0</v>
      </c>
    </row>
    <row r="202" spans="1:7" x14ac:dyDescent="0.25">
      <c r="A202" s="45"/>
      <c r="B202" s="39" t="str">
        <f>IFERROR(INDEX('Betaald tarief 2023'!B:B,MATCH('Betaald percentage 2023'!A202,'Betaald tarief 2023'!A:A,0)),"")</f>
        <v/>
      </c>
      <c r="C202" s="39" t="str">
        <f>IFERROR(INDEX('Betaald tarief 2023'!C:C,MATCH('Betaald percentage 2023'!A202,'Betaald tarief 2023'!A:A,0)),"")</f>
        <v/>
      </c>
      <c r="D202" s="41" cm="1">
        <f t="array" ref="D202">IFERROR(E202/SUMPRODUCT(('Betaald tarief 2023'!$A$2:$A$100000='Betaald percentage 2023'!A202)*'Betaald tarief 2023'!$H$2:$H$100000*'Betaald tarief 2023'!$O$2:$O$100000),0)</f>
        <v>0</v>
      </c>
      <c r="E202" s="42">
        <f>SUMIFS('Betaald tarief 2023'!G:G,'Betaald tarief 2023'!A:A,'Betaald percentage 2023'!A202)</f>
        <v>0</v>
      </c>
      <c r="F202" s="42">
        <f>SUMIFS('Betaald tarief 2023'!Q:Q,'Betaald tarief 2023'!A:A,'Betaald percentage 2023'!A202)</f>
        <v>0</v>
      </c>
      <c r="G202">
        <f>IFERROR(INDEX(Correcties!B:B,MATCH('Betaald percentage 2023'!A202,Correcties!A:A,0)),"")</f>
        <v>0</v>
      </c>
    </row>
    <row r="203" spans="1:7" x14ac:dyDescent="0.25">
      <c r="A203" s="45"/>
      <c r="B203" s="39" t="str">
        <f>IFERROR(INDEX('Betaald tarief 2023'!B:B,MATCH('Betaald percentage 2023'!A203,'Betaald tarief 2023'!A:A,0)),"")</f>
        <v/>
      </c>
      <c r="C203" s="39" t="str">
        <f>IFERROR(INDEX('Betaald tarief 2023'!C:C,MATCH('Betaald percentage 2023'!A203,'Betaald tarief 2023'!A:A,0)),"")</f>
        <v/>
      </c>
      <c r="D203" s="41" cm="1">
        <f t="array" ref="D203">IFERROR(E203/SUMPRODUCT(('Betaald tarief 2023'!$A$2:$A$100000='Betaald percentage 2023'!A203)*'Betaald tarief 2023'!$H$2:$H$100000*'Betaald tarief 2023'!$O$2:$O$100000),0)</f>
        <v>0</v>
      </c>
      <c r="E203" s="42">
        <f>SUMIFS('Betaald tarief 2023'!G:G,'Betaald tarief 2023'!A:A,'Betaald percentage 2023'!A203)</f>
        <v>0</v>
      </c>
      <c r="F203" s="42">
        <f>SUMIFS('Betaald tarief 2023'!Q:Q,'Betaald tarief 2023'!A:A,'Betaald percentage 2023'!A203)</f>
        <v>0</v>
      </c>
      <c r="G203">
        <f>IFERROR(INDEX(Correcties!B:B,MATCH('Betaald percentage 2023'!A203,Correcties!A:A,0)),"")</f>
        <v>0</v>
      </c>
    </row>
    <row r="204" spans="1:7" x14ac:dyDescent="0.25">
      <c r="A204" s="45"/>
      <c r="B204" s="39" t="str">
        <f>IFERROR(INDEX('Betaald tarief 2023'!B:B,MATCH('Betaald percentage 2023'!A204,'Betaald tarief 2023'!A:A,0)),"")</f>
        <v/>
      </c>
      <c r="C204" s="39" t="str">
        <f>IFERROR(INDEX('Betaald tarief 2023'!C:C,MATCH('Betaald percentage 2023'!A204,'Betaald tarief 2023'!A:A,0)),"")</f>
        <v/>
      </c>
      <c r="D204" s="41" cm="1">
        <f t="array" ref="D204">IFERROR(E204/SUMPRODUCT(('Betaald tarief 2023'!$A$2:$A$100000='Betaald percentage 2023'!A204)*'Betaald tarief 2023'!$H$2:$H$100000*'Betaald tarief 2023'!$O$2:$O$100000),0)</f>
        <v>0</v>
      </c>
      <c r="E204" s="42">
        <f>SUMIFS('Betaald tarief 2023'!G:G,'Betaald tarief 2023'!A:A,'Betaald percentage 2023'!A204)</f>
        <v>0</v>
      </c>
      <c r="F204" s="42">
        <f>SUMIFS('Betaald tarief 2023'!Q:Q,'Betaald tarief 2023'!A:A,'Betaald percentage 2023'!A204)</f>
        <v>0</v>
      </c>
      <c r="G204">
        <f>IFERROR(INDEX(Correcties!B:B,MATCH('Betaald percentage 2023'!A204,Correcties!A:A,0)),"")</f>
        <v>0</v>
      </c>
    </row>
    <row r="205" spans="1:7" x14ac:dyDescent="0.25">
      <c r="A205" s="45"/>
      <c r="B205" s="39" t="str">
        <f>IFERROR(INDEX('Betaald tarief 2023'!B:B,MATCH('Betaald percentage 2023'!A205,'Betaald tarief 2023'!A:A,0)),"")</f>
        <v/>
      </c>
      <c r="C205" s="39" t="str">
        <f>IFERROR(INDEX('Betaald tarief 2023'!C:C,MATCH('Betaald percentage 2023'!A205,'Betaald tarief 2023'!A:A,0)),"")</f>
        <v/>
      </c>
      <c r="D205" s="41" cm="1">
        <f t="array" ref="D205">IFERROR(E205/SUMPRODUCT(('Betaald tarief 2023'!$A$2:$A$100000='Betaald percentage 2023'!A205)*'Betaald tarief 2023'!$H$2:$H$100000*'Betaald tarief 2023'!$O$2:$O$100000),0)</f>
        <v>0</v>
      </c>
      <c r="E205" s="42">
        <f>SUMIFS('Betaald tarief 2023'!G:G,'Betaald tarief 2023'!A:A,'Betaald percentage 2023'!A205)</f>
        <v>0</v>
      </c>
      <c r="F205" s="42">
        <f>SUMIFS('Betaald tarief 2023'!Q:Q,'Betaald tarief 2023'!A:A,'Betaald percentage 2023'!A205)</f>
        <v>0</v>
      </c>
      <c r="G205">
        <f>IFERROR(INDEX(Correcties!B:B,MATCH('Betaald percentage 2023'!A205,Correcties!A:A,0)),"")</f>
        <v>0</v>
      </c>
    </row>
    <row r="206" spans="1:7" x14ac:dyDescent="0.25">
      <c r="A206" s="45"/>
      <c r="B206" s="39" t="str">
        <f>IFERROR(INDEX('Betaald tarief 2023'!B:B,MATCH('Betaald percentage 2023'!A206,'Betaald tarief 2023'!A:A,0)),"")</f>
        <v/>
      </c>
      <c r="C206" s="39" t="str">
        <f>IFERROR(INDEX('Betaald tarief 2023'!C:C,MATCH('Betaald percentage 2023'!A206,'Betaald tarief 2023'!A:A,0)),"")</f>
        <v/>
      </c>
      <c r="D206" s="41" cm="1">
        <f t="array" ref="D206">IFERROR(E206/SUMPRODUCT(('Betaald tarief 2023'!$A$2:$A$100000='Betaald percentage 2023'!A206)*'Betaald tarief 2023'!$H$2:$H$100000*'Betaald tarief 2023'!$O$2:$O$100000),0)</f>
        <v>0</v>
      </c>
      <c r="E206" s="42">
        <f>SUMIFS('Betaald tarief 2023'!G:G,'Betaald tarief 2023'!A:A,'Betaald percentage 2023'!A206)</f>
        <v>0</v>
      </c>
      <c r="F206" s="42">
        <f>SUMIFS('Betaald tarief 2023'!Q:Q,'Betaald tarief 2023'!A:A,'Betaald percentage 2023'!A206)</f>
        <v>0</v>
      </c>
      <c r="G206">
        <f>IFERROR(INDEX(Correcties!B:B,MATCH('Betaald percentage 2023'!A206,Correcties!A:A,0)),"")</f>
        <v>0</v>
      </c>
    </row>
    <row r="207" spans="1:7" x14ac:dyDescent="0.25">
      <c r="A207" s="45"/>
      <c r="B207" s="39" t="str">
        <f>IFERROR(INDEX('Betaald tarief 2023'!B:B,MATCH('Betaald percentage 2023'!A207,'Betaald tarief 2023'!A:A,0)),"")</f>
        <v/>
      </c>
      <c r="C207" s="39" t="str">
        <f>IFERROR(INDEX('Betaald tarief 2023'!C:C,MATCH('Betaald percentage 2023'!A207,'Betaald tarief 2023'!A:A,0)),"")</f>
        <v/>
      </c>
      <c r="D207" s="41" cm="1">
        <f t="array" ref="D207">IFERROR(E207/SUMPRODUCT(('Betaald tarief 2023'!$A$2:$A$100000='Betaald percentage 2023'!A207)*'Betaald tarief 2023'!$H$2:$H$100000*'Betaald tarief 2023'!$O$2:$O$100000),0)</f>
        <v>0</v>
      </c>
      <c r="E207" s="42">
        <f>SUMIFS('Betaald tarief 2023'!G:G,'Betaald tarief 2023'!A:A,'Betaald percentage 2023'!A207)</f>
        <v>0</v>
      </c>
      <c r="F207" s="42">
        <f>SUMIFS('Betaald tarief 2023'!Q:Q,'Betaald tarief 2023'!A:A,'Betaald percentage 2023'!A207)</f>
        <v>0</v>
      </c>
      <c r="G207">
        <f>IFERROR(INDEX(Correcties!B:B,MATCH('Betaald percentage 2023'!A207,Correcties!A:A,0)),"")</f>
        <v>0</v>
      </c>
    </row>
    <row r="208" spans="1:7" x14ac:dyDescent="0.25">
      <c r="A208" s="45"/>
      <c r="B208" s="39" t="str">
        <f>IFERROR(INDEX('Betaald tarief 2023'!B:B,MATCH('Betaald percentage 2023'!A208,'Betaald tarief 2023'!A:A,0)),"")</f>
        <v/>
      </c>
      <c r="C208" s="39" t="str">
        <f>IFERROR(INDEX('Betaald tarief 2023'!C:C,MATCH('Betaald percentage 2023'!A208,'Betaald tarief 2023'!A:A,0)),"")</f>
        <v/>
      </c>
      <c r="D208" s="41" cm="1">
        <f t="array" ref="D208">IFERROR(E208/SUMPRODUCT(('Betaald tarief 2023'!$A$2:$A$100000='Betaald percentage 2023'!A208)*'Betaald tarief 2023'!$H$2:$H$100000*'Betaald tarief 2023'!$O$2:$O$100000),0)</f>
        <v>0</v>
      </c>
      <c r="E208" s="42">
        <f>SUMIFS('Betaald tarief 2023'!G:G,'Betaald tarief 2023'!A:A,'Betaald percentage 2023'!A208)</f>
        <v>0</v>
      </c>
      <c r="F208" s="42">
        <f>SUMIFS('Betaald tarief 2023'!Q:Q,'Betaald tarief 2023'!A:A,'Betaald percentage 2023'!A208)</f>
        <v>0</v>
      </c>
      <c r="G208">
        <f>IFERROR(INDEX(Correcties!B:B,MATCH('Betaald percentage 2023'!A208,Correcties!A:A,0)),"")</f>
        <v>0</v>
      </c>
    </row>
    <row r="209" spans="1:7" x14ac:dyDescent="0.25">
      <c r="A209" s="45"/>
      <c r="B209" s="39" t="str">
        <f>IFERROR(INDEX('Betaald tarief 2023'!B:B,MATCH('Betaald percentage 2023'!A209,'Betaald tarief 2023'!A:A,0)),"")</f>
        <v/>
      </c>
      <c r="C209" s="39" t="str">
        <f>IFERROR(INDEX('Betaald tarief 2023'!C:C,MATCH('Betaald percentage 2023'!A209,'Betaald tarief 2023'!A:A,0)),"")</f>
        <v/>
      </c>
      <c r="D209" s="41" cm="1">
        <f t="array" ref="D209">IFERROR(E209/SUMPRODUCT(('Betaald tarief 2023'!$A$2:$A$100000='Betaald percentage 2023'!A209)*'Betaald tarief 2023'!$H$2:$H$100000*'Betaald tarief 2023'!$O$2:$O$100000),0)</f>
        <v>0</v>
      </c>
      <c r="E209" s="42">
        <f>SUMIFS('Betaald tarief 2023'!G:G,'Betaald tarief 2023'!A:A,'Betaald percentage 2023'!A209)</f>
        <v>0</v>
      </c>
      <c r="F209" s="42">
        <f>SUMIFS('Betaald tarief 2023'!Q:Q,'Betaald tarief 2023'!A:A,'Betaald percentage 2023'!A209)</f>
        <v>0</v>
      </c>
      <c r="G209">
        <f>IFERROR(INDEX(Correcties!B:B,MATCH('Betaald percentage 2023'!A209,Correcties!A:A,0)),"")</f>
        <v>0</v>
      </c>
    </row>
    <row r="210" spans="1:7" x14ac:dyDescent="0.25">
      <c r="A210" s="45"/>
      <c r="B210" s="39" t="str">
        <f>IFERROR(INDEX('Betaald tarief 2023'!B:B,MATCH('Betaald percentage 2023'!A210,'Betaald tarief 2023'!A:A,0)),"")</f>
        <v/>
      </c>
      <c r="C210" s="39" t="str">
        <f>IFERROR(INDEX('Betaald tarief 2023'!C:C,MATCH('Betaald percentage 2023'!A210,'Betaald tarief 2023'!A:A,0)),"")</f>
        <v/>
      </c>
      <c r="D210" s="41" cm="1">
        <f t="array" ref="D210">IFERROR(E210/SUMPRODUCT(('Betaald tarief 2023'!$A$2:$A$100000='Betaald percentage 2023'!A210)*'Betaald tarief 2023'!$H$2:$H$100000*'Betaald tarief 2023'!$O$2:$O$100000),0)</f>
        <v>0</v>
      </c>
      <c r="E210" s="42">
        <f>SUMIFS('Betaald tarief 2023'!G:G,'Betaald tarief 2023'!A:A,'Betaald percentage 2023'!A210)</f>
        <v>0</v>
      </c>
      <c r="F210" s="42">
        <f>SUMIFS('Betaald tarief 2023'!Q:Q,'Betaald tarief 2023'!A:A,'Betaald percentage 2023'!A210)</f>
        <v>0</v>
      </c>
      <c r="G210">
        <f>IFERROR(INDEX(Correcties!B:B,MATCH('Betaald percentage 2023'!A210,Correcties!A:A,0)),"")</f>
        <v>0</v>
      </c>
    </row>
    <row r="211" spans="1:7" x14ac:dyDescent="0.25">
      <c r="A211" s="45"/>
      <c r="B211" s="39" t="str">
        <f>IFERROR(INDEX('Betaald tarief 2023'!B:B,MATCH('Betaald percentage 2023'!A211,'Betaald tarief 2023'!A:A,0)),"")</f>
        <v/>
      </c>
      <c r="C211" s="39" t="str">
        <f>IFERROR(INDEX('Betaald tarief 2023'!C:C,MATCH('Betaald percentage 2023'!A211,'Betaald tarief 2023'!A:A,0)),"")</f>
        <v/>
      </c>
      <c r="D211" s="41" cm="1">
        <f t="array" ref="D211">IFERROR(E211/SUMPRODUCT(('Betaald tarief 2023'!$A$2:$A$100000='Betaald percentage 2023'!A211)*'Betaald tarief 2023'!$H$2:$H$100000*'Betaald tarief 2023'!$O$2:$O$100000),0)</f>
        <v>0</v>
      </c>
      <c r="E211" s="42">
        <f>SUMIFS('Betaald tarief 2023'!G:G,'Betaald tarief 2023'!A:A,'Betaald percentage 2023'!A211)</f>
        <v>0</v>
      </c>
      <c r="F211" s="42">
        <f>SUMIFS('Betaald tarief 2023'!Q:Q,'Betaald tarief 2023'!A:A,'Betaald percentage 2023'!A211)</f>
        <v>0</v>
      </c>
      <c r="G211">
        <f>IFERROR(INDEX(Correcties!B:B,MATCH('Betaald percentage 2023'!A211,Correcties!A:A,0)),"")</f>
        <v>0</v>
      </c>
    </row>
    <row r="212" spans="1:7" x14ac:dyDescent="0.25">
      <c r="A212" s="45"/>
      <c r="B212" s="39" t="str">
        <f>IFERROR(INDEX('Betaald tarief 2023'!B:B,MATCH('Betaald percentage 2023'!A212,'Betaald tarief 2023'!A:A,0)),"")</f>
        <v/>
      </c>
      <c r="C212" s="39" t="str">
        <f>IFERROR(INDEX('Betaald tarief 2023'!C:C,MATCH('Betaald percentage 2023'!A212,'Betaald tarief 2023'!A:A,0)),"")</f>
        <v/>
      </c>
      <c r="D212" s="41" cm="1">
        <f t="array" ref="D212">IFERROR(E212/SUMPRODUCT(('Betaald tarief 2023'!$A$2:$A$100000='Betaald percentage 2023'!A212)*'Betaald tarief 2023'!$H$2:$H$100000*'Betaald tarief 2023'!$O$2:$O$100000),0)</f>
        <v>0</v>
      </c>
      <c r="E212" s="42">
        <f>SUMIFS('Betaald tarief 2023'!G:G,'Betaald tarief 2023'!A:A,'Betaald percentage 2023'!A212)</f>
        <v>0</v>
      </c>
      <c r="F212" s="42">
        <f>SUMIFS('Betaald tarief 2023'!Q:Q,'Betaald tarief 2023'!A:A,'Betaald percentage 2023'!A212)</f>
        <v>0</v>
      </c>
      <c r="G212">
        <f>IFERROR(INDEX(Correcties!B:B,MATCH('Betaald percentage 2023'!A212,Correcties!A:A,0)),"")</f>
        <v>0</v>
      </c>
    </row>
    <row r="213" spans="1:7" x14ac:dyDescent="0.25">
      <c r="A213" s="45"/>
      <c r="B213" s="39" t="str">
        <f>IFERROR(INDEX('Betaald tarief 2023'!B:B,MATCH('Betaald percentage 2023'!A213,'Betaald tarief 2023'!A:A,0)),"")</f>
        <v/>
      </c>
      <c r="C213" s="39" t="str">
        <f>IFERROR(INDEX('Betaald tarief 2023'!C:C,MATCH('Betaald percentage 2023'!A213,'Betaald tarief 2023'!A:A,0)),"")</f>
        <v/>
      </c>
      <c r="D213" s="41" cm="1">
        <f t="array" ref="D213">IFERROR(E213/SUMPRODUCT(('Betaald tarief 2023'!$A$2:$A$100000='Betaald percentage 2023'!A213)*'Betaald tarief 2023'!$H$2:$H$100000*'Betaald tarief 2023'!$O$2:$O$100000),0)</f>
        <v>0</v>
      </c>
      <c r="E213" s="42">
        <f>SUMIFS('Betaald tarief 2023'!G:G,'Betaald tarief 2023'!A:A,'Betaald percentage 2023'!A213)</f>
        <v>0</v>
      </c>
      <c r="F213" s="42">
        <f>SUMIFS('Betaald tarief 2023'!Q:Q,'Betaald tarief 2023'!A:A,'Betaald percentage 2023'!A213)</f>
        <v>0</v>
      </c>
      <c r="G213">
        <f>IFERROR(INDEX(Correcties!B:B,MATCH('Betaald percentage 2023'!A213,Correcties!A:A,0)),"")</f>
        <v>0</v>
      </c>
    </row>
    <row r="214" spans="1:7" x14ac:dyDescent="0.25">
      <c r="A214" s="45"/>
      <c r="B214" s="39" t="str">
        <f>IFERROR(INDEX('Betaald tarief 2023'!B:B,MATCH('Betaald percentage 2023'!A214,'Betaald tarief 2023'!A:A,0)),"")</f>
        <v/>
      </c>
      <c r="C214" s="39" t="str">
        <f>IFERROR(INDEX('Betaald tarief 2023'!C:C,MATCH('Betaald percentage 2023'!A214,'Betaald tarief 2023'!A:A,0)),"")</f>
        <v/>
      </c>
      <c r="D214" s="41" cm="1">
        <f t="array" ref="D214">IFERROR(E214/SUMPRODUCT(('Betaald tarief 2023'!$A$2:$A$100000='Betaald percentage 2023'!A214)*'Betaald tarief 2023'!$H$2:$H$100000*'Betaald tarief 2023'!$O$2:$O$100000),0)</f>
        <v>0</v>
      </c>
      <c r="E214" s="42">
        <f>SUMIFS('Betaald tarief 2023'!G:G,'Betaald tarief 2023'!A:A,'Betaald percentage 2023'!A214)</f>
        <v>0</v>
      </c>
      <c r="F214" s="42">
        <f>SUMIFS('Betaald tarief 2023'!Q:Q,'Betaald tarief 2023'!A:A,'Betaald percentage 2023'!A214)</f>
        <v>0</v>
      </c>
      <c r="G214">
        <f>IFERROR(INDEX(Correcties!B:B,MATCH('Betaald percentage 2023'!A214,Correcties!A:A,0)),"")</f>
        <v>0</v>
      </c>
    </row>
    <row r="215" spans="1:7" x14ac:dyDescent="0.25">
      <c r="A215" s="45"/>
      <c r="B215" s="39" t="str">
        <f>IFERROR(INDEX('Betaald tarief 2023'!B:B,MATCH('Betaald percentage 2023'!A215,'Betaald tarief 2023'!A:A,0)),"")</f>
        <v/>
      </c>
      <c r="C215" s="39" t="str">
        <f>IFERROR(INDEX('Betaald tarief 2023'!C:C,MATCH('Betaald percentage 2023'!A215,'Betaald tarief 2023'!A:A,0)),"")</f>
        <v/>
      </c>
      <c r="D215" s="41" cm="1">
        <f t="array" ref="D215">IFERROR(E215/SUMPRODUCT(('Betaald tarief 2023'!$A$2:$A$100000='Betaald percentage 2023'!A215)*'Betaald tarief 2023'!$H$2:$H$100000*'Betaald tarief 2023'!$O$2:$O$100000),0)</f>
        <v>0</v>
      </c>
      <c r="E215" s="42">
        <f>SUMIFS('Betaald tarief 2023'!G:G,'Betaald tarief 2023'!A:A,'Betaald percentage 2023'!A215)</f>
        <v>0</v>
      </c>
      <c r="F215" s="42">
        <f>SUMIFS('Betaald tarief 2023'!Q:Q,'Betaald tarief 2023'!A:A,'Betaald percentage 2023'!A215)</f>
        <v>0</v>
      </c>
      <c r="G215">
        <f>IFERROR(INDEX(Correcties!B:B,MATCH('Betaald percentage 2023'!A215,Correcties!A:A,0)),"")</f>
        <v>0</v>
      </c>
    </row>
    <row r="216" spans="1:7" x14ac:dyDescent="0.25">
      <c r="A216" s="45"/>
      <c r="B216" s="39" t="str">
        <f>IFERROR(INDEX('Betaald tarief 2023'!B:B,MATCH('Betaald percentage 2023'!A216,'Betaald tarief 2023'!A:A,0)),"")</f>
        <v/>
      </c>
      <c r="C216" s="39" t="str">
        <f>IFERROR(INDEX('Betaald tarief 2023'!C:C,MATCH('Betaald percentage 2023'!A216,'Betaald tarief 2023'!A:A,0)),"")</f>
        <v/>
      </c>
      <c r="D216" s="41" cm="1">
        <f t="array" ref="D216">IFERROR(E216/SUMPRODUCT(('Betaald tarief 2023'!$A$2:$A$100000='Betaald percentage 2023'!A216)*'Betaald tarief 2023'!$H$2:$H$100000*'Betaald tarief 2023'!$O$2:$O$100000),0)</f>
        <v>0</v>
      </c>
      <c r="E216" s="42">
        <f>SUMIFS('Betaald tarief 2023'!G:G,'Betaald tarief 2023'!A:A,'Betaald percentage 2023'!A216)</f>
        <v>0</v>
      </c>
      <c r="F216" s="42">
        <f>SUMIFS('Betaald tarief 2023'!Q:Q,'Betaald tarief 2023'!A:A,'Betaald percentage 2023'!A216)</f>
        <v>0</v>
      </c>
      <c r="G216">
        <f>IFERROR(INDEX(Correcties!B:B,MATCH('Betaald percentage 2023'!A216,Correcties!A:A,0)),"")</f>
        <v>0</v>
      </c>
    </row>
    <row r="217" spans="1:7" x14ac:dyDescent="0.25">
      <c r="A217" s="45"/>
      <c r="B217" s="39" t="str">
        <f>IFERROR(INDEX('Betaald tarief 2023'!B:B,MATCH('Betaald percentage 2023'!A217,'Betaald tarief 2023'!A:A,0)),"")</f>
        <v/>
      </c>
      <c r="C217" s="39" t="str">
        <f>IFERROR(INDEX('Betaald tarief 2023'!C:C,MATCH('Betaald percentage 2023'!A217,'Betaald tarief 2023'!A:A,0)),"")</f>
        <v/>
      </c>
      <c r="D217" s="41" cm="1">
        <f t="array" ref="D217">IFERROR(E217/SUMPRODUCT(('Betaald tarief 2023'!$A$2:$A$100000='Betaald percentage 2023'!A217)*'Betaald tarief 2023'!$H$2:$H$100000*'Betaald tarief 2023'!$O$2:$O$100000),0)</f>
        <v>0</v>
      </c>
      <c r="E217" s="42">
        <f>SUMIFS('Betaald tarief 2023'!G:G,'Betaald tarief 2023'!A:A,'Betaald percentage 2023'!A217)</f>
        <v>0</v>
      </c>
      <c r="F217" s="42">
        <f>SUMIFS('Betaald tarief 2023'!Q:Q,'Betaald tarief 2023'!A:A,'Betaald percentage 2023'!A217)</f>
        <v>0</v>
      </c>
      <c r="G217">
        <f>IFERROR(INDEX(Correcties!B:B,MATCH('Betaald percentage 2023'!A217,Correcties!A:A,0)),"")</f>
        <v>0</v>
      </c>
    </row>
    <row r="218" spans="1:7" x14ac:dyDescent="0.25">
      <c r="A218" s="45"/>
      <c r="B218" s="39" t="str">
        <f>IFERROR(INDEX('Betaald tarief 2023'!B:B,MATCH('Betaald percentage 2023'!A218,'Betaald tarief 2023'!A:A,0)),"")</f>
        <v/>
      </c>
      <c r="C218" s="39" t="str">
        <f>IFERROR(INDEX('Betaald tarief 2023'!C:C,MATCH('Betaald percentage 2023'!A218,'Betaald tarief 2023'!A:A,0)),"")</f>
        <v/>
      </c>
      <c r="D218" s="41" cm="1">
        <f t="array" ref="D218">IFERROR(E218/SUMPRODUCT(('Betaald tarief 2023'!$A$2:$A$100000='Betaald percentage 2023'!A218)*'Betaald tarief 2023'!$H$2:$H$100000*'Betaald tarief 2023'!$O$2:$O$100000),0)</f>
        <v>0</v>
      </c>
      <c r="E218" s="42">
        <f>SUMIFS('Betaald tarief 2023'!G:G,'Betaald tarief 2023'!A:A,'Betaald percentage 2023'!A218)</f>
        <v>0</v>
      </c>
      <c r="F218" s="42">
        <f>SUMIFS('Betaald tarief 2023'!Q:Q,'Betaald tarief 2023'!A:A,'Betaald percentage 2023'!A218)</f>
        <v>0</v>
      </c>
      <c r="G218">
        <f>IFERROR(INDEX(Correcties!B:B,MATCH('Betaald percentage 2023'!A218,Correcties!A:A,0)),"")</f>
        <v>0</v>
      </c>
    </row>
    <row r="219" spans="1:7" x14ac:dyDescent="0.25">
      <c r="A219" s="45"/>
      <c r="B219" s="39" t="str">
        <f>IFERROR(INDEX('Betaald tarief 2023'!B:B,MATCH('Betaald percentage 2023'!A219,'Betaald tarief 2023'!A:A,0)),"")</f>
        <v/>
      </c>
      <c r="C219" s="39" t="str">
        <f>IFERROR(INDEX('Betaald tarief 2023'!C:C,MATCH('Betaald percentage 2023'!A219,'Betaald tarief 2023'!A:A,0)),"")</f>
        <v/>
      </c>
      <c r="D219" s="41" cm="1">
        <f t="array" ref="D219">IFERROR(E219/SUMPRODUCT(('Betaald tarief 2023'!$A$2:$A$100000='Betaald percentage 2023'!A219)*'Betaald tarief 2023'!$H$2:$H$100000*'Betaald tarief 2023'!$O$2:$O$100000),0)</f>
        <v>0</v>
      </c>
      <c r="E219" s="42">
        <f>SUMIFS('Betaald tarief 2023'!G:G,'Betaald tarief 2023'!A:A,'Betaald percentage 2023'!A219)</f>
        <v>0</v>
      </c>
      <c r="F219" s="42">
        <f>SUMIFS('Betaald tarief 2023'!Q:Q,'Betaald tarief 2023'!A:A,'Betaald percentage 2023'!A219)</f>
        <v>0</v>
      </c>
      <c r="G219">
        <f>IFERROR(INDEX(Correcties!B:B,MATCH('Betaald percentage 2023'!A219,Correcties!A:A,0)),"")</f>
        <v>0</v>
      </c>
    </row>
    <row r="220" spans="1:7" x14ac:dyDescent="0.25">
      <c r="A220" s="45"/>
      <c r="B220" s="39" t="str">
        <f>IFERROR(INDEX('Betaald tarief 2023'!B:B,MATCH('Betaald percentage 2023'!A220,'Betaald tarief 2023'!A:A,0)),"")</f>
        <v/>
      </c>
      <c r="C220" s="39" t="str">
        <f>IFERROR(INDEX('Betaald tarief 2023'!C:C,MATCH('Betaald percentage 2023'!A220,'Betaald tarief 2023'!A:A,0)),"")</f>
        <v/>
      </c>
      <c r="D220" s="41" cm="1">
        <f t="array" ref="D220">IFERROR(E220/SUMPRODUCT(('Betaald tarief 2023'!$A$2:$A$100000='Betaald percentage 2023'!A220)*'Betaald tarief 2023'!$H$2:$H$100000*'Betaald tarief 2023'!$O$2:$O$100000),0)</f>
        <v>0</v>
      </c>
      <c r="E220" s="42">
        <f>SUMIFS('Betaald tarief 2023'!G:G,'Betaald tarief 2023'!A:A,'Betaald percentage 2023'!A220)</f>
        <v>0</v>
      </c>
      <c r="F220" s="42">
        <f>SUMIFS('Betaald tarief 2023'!Q:Q,'Betaald tarief 2023'!A:A,'Betaald percentage 2023'!A220)</f>
        <v>0</v>
      </c>
      <c r="G220">
        <f>IFERROR(INDEX(Correcties!B:B,MATCH('Betaald percentage 2023'!A220,Correcties!A:A,0)),"")</f>
        <v>0</v>
      </c>
    </row>
    <row r="221" spans="1:7" x14ac:dyDescent="0.25">
      <c r="A221" s="45"/>
      <c r="B221" s="39" t="str">
        <f>IFERROR(INDEX('Betaald tarief 2023'!B:B,MATCH('Betaald percentage 2023'!A221,'Betaald tarief 2023'!A:A,0)),"")</f>
        <v/>
      </c>
      <c r="C221" s="39" t="str">
        <f>IFERROR(INDEX('Betaald tarief 2023'!C:C,MATCH('Betaald percentage 2023'!A221,'Betaald tarief 2023'!A:A,0)),"")</f>
        <v/>
      </c>
      <c r="D221" s="41" cm="1">
        <f t="array" ref="D221">IFERROR(E221/SUMPRODUCT(('Betaald tarief 2023'!$A$2:$A$100000='Betaald percentage 2023'!A221)*'Betaald tarief 2023'!$H$2:$H$100000*'Betaald tarief 2023'!$O$2:$O$100000),0)</f>
        <v>0</v>
      </c>
      <c r="E221" s="42">
        <f>SUMIFS('Betaald tarief 2023'!G:G,'Betaald tarief 2023'!A:A,'Betaald percentage 2023'!A221)</f>
        <v>0</v>
      </c>
      <c r="F221" s="42">
        <f>SUMIFS('Betaald tarief 2023'!Q:Q,'Betaald tarief 2023'!A:A,'Betaald percentage 2023'!A221)</f>
        <v>0</v>
      </c>
      <c r="G221">
        <f>IFERROR(INDEX(Correcties!B:B,MATCH('Betaald percentage 2023'!A221,Correcties!A:A,0)),"")</f>
        <v>0</v>
      </c>
    </row>
    <row r="222" spans="1:7" x14ac:dyDescent="0.25">
      <c r="A222" s="45"/>
      <c r="B222" s="39" t="str">
        <f>IFERROR(INDEX('Betaald tarief 2023'!B:B,MATCH('Betaald percentage 2023'!A222,'Betaald tarief 2023'!A:A,0)),"")</f>
        <v/>
      </c>
      <c r="C222" s="39" t="str">
        <f>IFERROR(INDEX('Betaald tarief 2023'!C:C,MATCH('Betaald percentage 2023'!A222,'Betaald tarief 2023'!A:A,0)),"")</f>
        <v/>
      </c>
      <c r="D222" s="41" cm="1">
        <f t="array" ref="D222">IFERROR(E222/SUMPRODUCT(('Betaald tarief 2023'!$A$2:$A$100000='Betaald percentage 2023'!A222)*'Betaald tarief 2023'!$H$2:$H$100000*'Betaald tarief 2023'!$O$2:$O$100000),0)</f>
        <v>0</v>
      </c>
      <c r="E222" s="42">
        <f>SUMIFS('Betaald tarief 2023'!G:G,'Betaald tarief 2023'!A:A,'Betaald percentage 2023'!A222)</f>
        <v>0</v>
      </c>
      <c r="F222" s="42">
        <f>SUMIFS('Betaald tarief 2023'!Q:Q,'Betaald tarief 2023'!A:A,'Betaald percentage 2023'!A222)</f>
        <v>0</v>
      </c>
      <c r="G222">
        <f>IFERROR(INDEX(Correcties!B:B,MATCH('Betaald percentage 2023'!A222,Correcties!A:A,0)),"")</f>
        <v>0</v>
      </c>
    </row>
    <row r="223" spans="1:7" x14ac:dyDescent="0.25">
      <c r="A223" s="45"/>
      <c r="B223" s="39" t="str">
        <f>IFERROR(INDEX('Betaald tarief 2023'!B:B,MATCH('Betaald percentage 2023'!A223,'Betaald tarief 2023'!A:A,0)),"")</f>
        <v/>
      </c>
      <c r="C223" s="39" t="str">
        <f>IFERROR(INDEX('Betaald tarief 2023'!C:C,MATCH('Betaald percentage 2023'!A223,'Betaald tarief 2023'!A:A,0)),"")</f>
        <v/>
      </c>
      <c r="D223" s="41" cm="1">
        <f t="array" ref="D223">IFERROR(E223/SUMPRODUCT(('Betaald tarief 2023'!$A$2:$A$100000='Betaald percentage 2023'!A223)*'Betaald tarief 2023'!$H$2:$H$100000*'Betaald tarief 2023'!$O$2:$O$100000),0)</f>
        <v>0</v>
      </c>
      <c r="E223" s="42">
        <f>SUMIFS('Betaald tarief 2023'!G:G,'Betaald tarief 2023'!A:A,'Betaald percentage 2023'!A223)</f>
        <v>0</v>
      </c>
      <c r="F223" s="42">
        <f>SUMIFS('Betaald tarief 2023'!Q:Q,'Betaald tarief 2023'!A:A,'Betaald percentage 2023'!A223)</f>
        <v>0</v>
      </c>
      <c r="G223">
        <f>IFERROR(INDEX(Correcties!B:B,MATCH('Betaald percentage 2023'!A223,Correcties!A:A,0)),"")</f>
        <v>0</v>
      </c>
    </row>
    <row r="224" spans="1:7" x14ac:dyDescent="0.25">
      <c r="A224" s="45"/>
      <c r="B224" s="39" t="str">
        <f>IFERROR(INDEX('Betaald tarief 2023'!B:B,MATCH('Betaald percentage 2023'!A224,'Betaald tarief 2023'!A:A,0)),"")</f>
        <v/>
      </c>
      <c r="C224" s="39" t="str">
        <f>IFERROR(INDEX('Betaald tarief 2023'!C:C,MATCH('Betaald percentage 2023'!A224,'Betaald tarief 2023'!A:A,0)),"")</f>
        <v/>
      </c>
      <c r="D224" s="41" cm="1">
        <f t="array" ref="D224">IFERROR(E224/SUMPRODUCT(('Betaald tarief 2023'!$A$2:$A$100000='Betaald percentage 2023'!A224)*'Betaald tarief 2023'!$H$2:$H$100000*'Betaald tarief 2023'!$O$2:$O$100000),0)</f>
        <v>0</v>
      </c>
      <c r="E224" s="42">
        <f>SUMIFS('Betaald tarief 2023'!G:G,'Betaald tarief 2023'!A:A,'Betaald percentage 2023'!A224)</f>
        <v>0</v>
      </c>
      <c r="F224" s="42">
        <f>SUMIFS('Betaald tarief 2023'!Q:Q,'Betaald tarief 2023'!A:A,'Betaald percentage 2023'!A224)</f>
        <v>0</v>
      </c>
      <c r="G224">
        <f>IFERROR(INDEX(Correcties!B:B,MATCH('Betaald percentage 2023'!A224,Correcties!A:A,0)),"")</f>
        <v>0</v>
      </c>
    </row>
    <row r="225" spans="1:7" x14ac:dyDescent="0.25">
      <c r="A225" s="45"/>
      <c r="B225" s="39" t="str">
        <f>IFERROR(INDEX('Betaald tarief 2023'!B:B,MATCH('Betaald percentage 2023'!A225,'Betaald tarief 2023'!A:A,0)),"")</f>
        <v/>
      </c>
      <c r="C225" s="39" t="str">
        <f>IFERROR(INDEX('Betaald tarief 2023'!C:C,MATCH('Betaald percentage 2023'!A225,'Betaald tarief 2023'!A:A,0)),"")</f>
        <v/>
      </c>
      <c r="D225" s="41" cm="1">
        <f t="array" ref="D225">IFERROR(E225/SUMPRODUCT(('Betaald tarief 2023'!$A$2:$A$100000='Betaald percentage 2023'!A225)*'Betaald tarief 2023'!$H$2:$H$100000*'Betaald tarief 2023'!$O$2:$O$100000),0)</f>
        <v>0</v>
      </c>
      <c r="E225" s="42">
        <f>SUMIFS('Betaald tarief 2023'!G:G,'Betaald tarief 2023'!A:A,'Betaald percentage 2023'!A225)</f>
        <v>0</v>
      </c>
      <c r="F225" s="42">
        <f>SUMIFS('Betaald tarief 2023'!Q:Q,'Betaald tarief 2023'!A:A,'Betaald percentage 2023'!A225)</f>
        <v>0</v>
      </c>
      <c r="G225">
        <f>IFERROR(INDEX(Correcties!B:B,MATCH('Betaald percentage 2023'!A225,Correcties!A:A,0)),"")</f>
        <v>0</v>
      </c>
    </row>
    <row r="226" spans="1:7" x14ac:dyDescent="0.25">
      <c r="A226" s="45"/>
      <c r="B226" s="39" t="str">
        <f>IFERROR(INDEX('Betaald tarief 2023'!B:B,MATCH('Betaald percentage 2023'!A226,'Betaald tarief 2023'!A:A,0)),"")</f>
        <v/>
      </c>
      <c r="C226" s="39" t="str">
        <f>IFERROR(INDEX('Betaald tarief 2023'!C:C,MATCH('Betaald percentage 2023'!A226,'Betaald tarief 2023'!A:A,0)),"")</f>
        <v/>
      </c>
      <c r="D226" s="41" cm="1">
        <f t="array" ref="D226">IFERROR(E226/SUMPRODUCT(('Betaald tarief 2023'!$A$2:$A$100000='Betaald percentage 2023'!A226)*'Betaald tarief 2023'!$H$2:$H$100000*'Betaald tarief 2023'!$O$2:$O$100000),0)</f>
        <v>0</v>
      </c>
      <c r="E226" s="42">
        <f>SUMIFS('Betaald tarief 2023'!G:G,'Betaald tarief 2023'!A:A,'Betaald percentage 2023'!A226)</f>
        <v>0</v>
      </c>
      <c r="F226" s="42">
        <f>SUMIFS('Betaald tarief 2023'!Q:Q,'Betaald tarief 2023'!A:A,'Betaald percentage 2023'!A226)</f>
        <v>0</v>
      </c>
      <c r="G226">
        <f>IFERROR(INDEX(Correcties!B:B,MATCH('Betaald percentage 2023'!A226,Correcties!A:A,0)),"")</f>
        <v>0</v>
      </c>
    </row>
    <row r="227" spans="1:7" x14ac:dyDescent="0.25">
      <c r="A227" s="45"/>
      <c r="B227" s="39" t="str">
        <f>IFERROR(INDEX('Betaald tarief 2023'!B:B,MATCH('Betaald percentage 2023'!A227,'Betaald tarief 2023'!A:A,0)),"")</f>
        <v/>
      </c>
      <c r="C227" s="39" t="str">
        <f>IFERROR(INDEX('Betaald tarief 2023'!C:C,MATCH('Betaald percentage 2023'!A227,'Betaald tarief 2023'!A:A,0)),"")</f>
        <v/>
      </c>
      <c r="D227" s="41" cm="1">
        <f t="array" ref="D227">IFERROR(E227/SUMPRODUCT(('Betaald tarief 2023'!$A$2:$A$100000='Betaald percentage 2023'!A227)*'Betaald tarief 2023'!$H$2:$H$100000*'Betaald tarief 2023'!$O$2:$O$100000),0)</f>
        <v>0</v>
      </c>
      <c r="E227" s="42">
        <f>SUMIFS('Betaald tarief 2023'!G:G,'Betaald tarief 2023'!A:A,'Betaald percentage 2023'!A227)</f>
        <v>0</v>
      </c>
      <c r="F227" s="42">
        <f>SUMIFS('Betaald tarief 2023'!Q:Q,'Betaald tarief 2023'!A:A,'Betaald percentage 2023'!A227)</f>
        <v>0</v>
      </c>
      <c r="G227">
        <f>IFERROR(INDEX(Correcties!B:B,MATCH('Betaald percentage 2023'!A227,Correcties!A:A,0)),"")</f>
        <v>0</v>
      </c>
    </row>
    <row r="228" spans="1:7" x14ac:dyDescent="0.25">
      <c r="A228" s="45"/>
      <c r="B228" s="39" t="str">
        <f>IFERROR(INDEX('Betaald tarief 2023'!B:B,MATCH('Betaald percentage 2023'!A228,'Betaald tarief 2023'!A:A,0)),"")</f>
        <v/>
      </c>
      <c r="C228" s="39" t="str">
        <f>IFERROR(INDEX('Betaald tarief 2023'!C:C,MATCH('Betaald percentage 2023'!A228,'Betaald tarief 2023'!A:A,0)),"")</f>
        <v/>
      </c>
      <c r="D228" s="41" cm="1">
        <f t="array" ref="D228">IFERROR(E228/SUMPRODUCT(('Betaald tarief 2023'!$A$2:$A$100000='Betaald percentage 2023'!A228)*'Betaald tarief 2023'!$H$2:$H$100000*'Betaald tarief 2023'!$O$2:$O$100000),0)</f>
        <v>0</v>
      </c>
      <c r="E228" s="42">
        <f>SUMIFS('Betaald tarief 2023'!G:G,'Betaald tarief 2023'!A:A,'Betaald percentage 2023'!A228)</f>
        <v>0</v>
      </c>
      <c r="F228" s="42">
        <f>SUMIFS('Betaald tarief 2023'!Q:Q,'Betaald tarief 2023'!A:A,'Betaald percentage 2023'!A228)</f>
        <v>0</v>
      </c>
      <c r="G228">
        <f>IFERROR(INDEX(Correcties!B:B,MATCH('Betaald percentage 2023'!A228,Correcties!A:A,0)),"")</f>
        <v>0</v>
      </c>
    </row>
    <row r="229" spans="1:7" x14ac:dyDescent="0.25">
      <c r="A229" s="45"/>
      <c r="B229" s="39" t="str">
        <f>IFERROR(INDEX('Betaald tarief 2023'!B:B,MATCH('Betaald percentage 2023'!A229,'Betaald tarief 2023'!A:A,0)),"")</f>
        <v/>
      </c>
      <c r="C229" s="39" t="str">
        <f>IFERROR(INDEX('Betaald tarief 2023'!C:C,MATCH('Betaald percentage 2023'!A229,'Betaald tarief 2023'!A:A,0)),"")</f>
        <v/>
      </c>
      <c r="D229" s="41" cm="1">
        <f t="array" ref="D229">IFERROR(E229/SUMPRODUCT(('Betaald tarief 2023'!$A$2:$A$100000='Betaald percentage 2023'!A229)*'Betaald tarief 2023'!$H$2:$H$100000*'Betaald tarief 2023'!$O$2:$O$100000),0)</f>
        <v>0</v>
      </c>
      <c r="E229" s="42">
        <f>SUMIFS('Betaald tarief 2023'!G:G,'Betaald tarief 2023'!A:A,'Betaald percentage 2023'!A229)</f>
        <v>0</v>
      </c>
      <c r="F229" s="42">
        <f>SUMIFS('Betaald tarief 2023'!Q:Q,'Betaald tarief 2023'!A:A,'Betaald percentage 2023'!A229)</f>
        <v>0</v>
      </c>
      <c r="G229">
        <f>IFERROR(INDEX(Correcties!B:B,MATCH('Betaald percentage 2023'!A229,Correcties!A:A,0)),"")</f>
        <v>0</v>
      </c>
    </row>
    <row r="230" spans="1:7" x14ac:dyDescent="0.25">
      <c r="A230" s="45"/>
      <c r="B230" s="39" t="str">
        <f>IFERROR(INDEX('Betaald tarief 2023'!B:B,MATCH('Betaald percentage 2023'!A230,'Betaald tarief 2023'!A:A,0)),"")</f>
        <v/>
      </c>
      <c r="C230" s="39" t="str">
        <f>IFERROR(INDEX('Betaald tarief 2023'!C:C,MATCH('Betaald percentage 2023'!A230,'Betaald tarief 2023'!A:A,0)),"")</f>
        <v/>
      </c>
      <c r="D230" s="41" cm="1">
        <f t="array" ref="D230">IFERROR(E230/SUMPRODUCT(('Betaald tarief 2023'!$A$2:$A$100000='Betaald percentage 2023'!A230)*'Betaald tarief 2023'!$H$2:$H$100000*'Betaald tarief 2023'!$O$2:$O$100000),0)</f>
        <v>0</v>
      </c>
      <c r="E230" s="42">
        <f>SUMIFS('Betaald tarief 2023'!G:G,'Betaald tarief 2023'!A:A,'Betaald percentage 2023'!A230)</f>
        <v>0</v>
      </c>
      <c r="F230" s="42">
        <f>SUMIFS('Betaald tarief 2023'!Q:Q,'Betaald tarief 2023'!A:A,'Betaald percentage 2023'!A230)</f>
        <v>0</v>
      </c>
      <c r="G230">
        <f>IFERROR(INDEX(Correcties!B:B,MATCH('Betaald percentage 2023'!A230,Correcties!A:A,0)),"")</f>
        <v>0</v>
      </c>
    </row>
    <row r="231" spans="1:7" x14ac:dyDescent="0.25">
      <c r="A231" s="45"/>
      <c r="B231" s="39" t="str">
        <f>IFERROR(INDEX('Betaald tarief 2023'!B:B,MATCH('Betaald percentage 2023'!A231,'Betaald tarief 2023'!A:A,0)),"")</f>
        <v/>
      </c>
      <c r="C231" s="39" t="str">
        <f>IFERROR(INDEX('Betaald tarief 2023'!C:C,MATCH('Betaald percentage 2023'!A231,'Betaald tarief 2023'!A:A,0)),"")</f>
        <v/>
      </c>
      <c r="D231" s="41" cm="1">
        <f t="array" ref="D231">IFERROR(E231/SUMPRODUCT(('Betaald tarief 2023'!$A$2:$A$100000='Betaald percentage 2023'!A231)*'Betaald tarief 2023'!$H$2:$H$100000*'Betaald tarief 2023'!$O$2:$O$100000),0)</f>
        <v>0</v>
      </c>
      <c r="E231" s="42">
        <f>SUMIFS('Betaald tarief 2023'!G:G,'Betaald tarief 2023'!A:A,'Betaald percentage 2023'!A231)</f>
        <v>0</v>
      </c>
      <c r="F231" s="42">
        <f>SUMIFS('Betaald tarief 2023'!Q:Q,'Betaald tarief 2023'!A:A,'Betaald percentage 2023'!A231)</f>
        <v>0</v>
      </c>
      <c r="G231">
        <f>IFERROR(INDEX(Correcties!B:B,MATCH('Betaald percentage 2023'!A231,Correcties!A:A,0)),"")</f>
        <v>0</v>
      </c>
    </row>
    <row r="232" spans="1:7" x14ac:dyDescent="0.25">
      <c r="A232" s="45"/>
      <c r="B232" s="39" t="str">
        <f>IFERROR(INDEX('Betaald tarief 2023'!B:B,MATCH('Betaald percentage 2023'!A232,'Betaald tarief 2023'!A:A,0)),"")</f>
        <v/>
      </c>
      <c r="C232" s="39" t="str">
        <f>IFERROR(INDEX('Betaald tarief 2023'!C:C,MATCH('Betaald percentage 2023'!A232,'Betaald tarief 2023'!A:A,0)),"")</f>
        <v/>
      </c>
      <c r="D232" s="41" cm="1">
        <f t="array" ref="D232">IFERROR(E232/SUMPRODUCT(('Betaald tarief 2023'!$A$2:$A$100000='Betaald percentage 2023'!A232)*'Betaald tarief 2023'!$H$2:$H$100000*'Betaald tarief 2023'!$O$2:$O$100000),0)</f>
        <v>0</v>
      </c>
      <c r="E232" s="42">
        <f>SUMIFS('Betaald tarief 2023'!G:G,'Betaald tarief 2023'!A:A,'Betaald percentage 2023'!A232)</f>
        <v>0</v>
      </c>
      <c r="F232" s="42">
        <f>SUMIFS('Betaald tarief 2023'!Q:Q,'Betaald tarief 2023'!A:A,'Betaald percentage 2023'!A232)</f>
        <v>0</v>
      </c>
      <c r="G232">
        <f>IFERROR(INDEX(Correcties!B:B,MATCH('Betaald percentage 2023'!A232,Correcties!A:A,0)),"")</f>
        <v>0</v>
      </c>
    </row>
    <row r="233" spans="1:7" x14ac:dyDescent="0.25">
      <c r="A233" s="45"/>
      <c r="B233" s="39" t="str">
        <f>IFERROR(INDEX('Betaald tarief 2023'!B:B,MATCH('Betaald percentage 2023'!A233,'Betaald tarief 2023'!A:A,0)),"")</f>
        <v/>
      </c>
      <c r="C233" s="39" t="str">
        <f>IFERROR(INDEX('Betaald tarief 2023'!C:C,MATCH('Betaald percentage 2023'!A233,'Betaald tarief 2023'!A:A,0)),"")</f>
        <v/>
      </c>
      <c r="D233" s="41" cm="1">
        <f t="array" ref="D233">IFERROR(E233/SUMPRODUCT(('Betaald tarief 2023'!$A$2:$A$100000='Betaald percentage 2023'!A233)*'Betaald tarief 2023'!$H$2:$H$100000*'Betaald tarief 2023'!$O$2:$O$100000),0)</f>
        <v>0</v>
      </c>
      <c r="E233" s="42">
        <f>SUMIFS('Betaald tarief 2023'!G:G,'Betaald tarief 2023'!A:A,'Betaald percentage 2023'!A233)</f>
        <v>0</v>
      </c>
      <c r="F233" s="42">
        <f>SUMIFS('Betaald tarief 2023'!Q:Q,'Betaald tarief 2023'!A:A,'Betaald percentage 2023'!A233)</f>
        <v>0</v>
      </c>
      <c r="G233">
        <f>IFERROR(INDEX(Correcties!B:B,MATCH('Betaald percentage 2023'!A233,Correcties!A:A,0)),"")</f>
        <v>0</v>
      </c>
    </row>
    <row r="234" spans="1:7" x14ac:dyDescent="0.25">
      <c r="A234" s="45"/>
      <c r="B234" s="39" t="str">
        <f>IFERROR(INDEX('Betaald tarief 2023'!B:B,MATCH('Betaald percentage 2023'!A234,'Betaald tarief 2023'!A:A,0)),"")</f>
        <v/>
      </c>
      <c r="C234" s="39" t="str">
        <f>IFERROR(INDEX('Betaald tarief 2023'!C:C,MATCH('Betaald percentage 2023'!A234,'Betaald tarief 2023'!A:A,0)),"")</f>
        <v/>
      </c>
      <c r="D234" s="41" cm="1">
        <f t="array" ref="D234">IFERROR(E234/SUMPRODUCT(('Betaald tarief 2023'!$A$2:$A$100000='Betaald percentage 2023'!A234)*'Betaald tarief 2023'!$H$2:$H$100000*'Betaald tarief 2023'!$O$2:$O$100000),0)</f>
        <v>0</v>
      </c>
      <c r="E234" s="42">
        <f>SUMIFS('Betaald tarief 2023'!G:G,'Betaald tarief 2023'!A:A,'Betaald percentage 2023'!A234)</f>
        <v>0</v>
      </c>
      <c r="F234" s="42">
        <f>SUMIFS('Betaald tarief 2023'!Q:Q,'Betaald tarief 2023'!A:A,'Betaald percentage 2023'!A234)</f>
        <v>0</v>
      </c>
      <c r="G234">
        <f>IFERROR(INDEX(Correcties!B:B,MATCH('Betaald percentage 2023'!A234,Correcties!A:A,0)),"")</f>
        <v>0</v>
      </c>
    </row>
    <row r="235" spans="1:7" x14ac:dyDescent="0.25">
      <c r="A235" s="45"/>
      <c r="B235" s="39" t="str">
        <f>IFERROR(INDEX('Betaald tarief 2023'!B:B,MATCH('Betaald percentage 2023'!A235,'Betaald tarief 2023'!A:A,0)),"")</f>
        <v/>
      </c>
      <c r="C235" s="39" t="str">
        <f>IFERROR(INDEX('Betaald tarief 2023'!C:C,MATCH('Betaald percentage 2023'!A235,'Betaald tarief 2023'!A:A,0)),"")</f>
        <v/>
      </c>
      <c r="D235" s="41" cm="1">
        <f t="array" ref="D235">IFERROR(E235/SUMPRODUCT(('Betaald tarief 2023'!$A$2:$A$100000='Betaald percentage 2023'!A235)*'Betaald tarief 2023'!$H$2:$H$100000*'Betaald tarief 2023'!$O$2:$O$100000),0)</f>
        <v>0</v>
      </c>
      <c r="E235" s="42">
        <f>SUMIFS('Betaald tarief 2023'!G:G,'Betaald tarief 2023'!A:A,'Betaald percentage 2023'!A235)</f>
        <v>0</v>
      </c>
      <c r="F235" s="42">
        <f>SUMIFS('Betaald tarief 2023'!Q:Q,'Betaald tarief 2023'!A:A,'Betaald percentage 2023'!A235)</f>
        <v>0</v>
      </c>
      <c r="G235">
        <f>IFERROR(INDEX(Correcties!B:B,MATCH('Betaald percentage 2023'!A235,Correcties!A:A,0)),"")</f>
        <v>0</v>
      </c>
    </row>
    <row r="236" spans="1:7" x14ac:dyDescent="0.25">
      <c r="A236" s="45"/>
      <c r="B236" s="39" t="str">
        <f>IFERROR(INDEX('Betaald tarief 2023'!B:B,MATCH('Betaald percentage 2023'!A236,'Betaald tarief 2023'!A:A,0)),"")</f>
        <v/>
      </c>
      <c r="C236" s="39" t="str">
        <f>IFERROR(INDEX('Betaald tarief 2023'!C:C,MATCH('Betaald percentage 2023'!A236,'Betaald tarief 2023'!A:A,0)),"")</f>
        <v/>
      </c>
      <c r="D236" s="41" cm="1">
        <f t="array" ref="D236">IFERROR(E236/SUMPRODUCT(('Betaald tarief 2023'!$A$2:$A$100000='Betaald percentage 2023'!A236)*'Betaald tarief 2023'!$H$2:$H$100000*'Betaald tarief 2023'!$O$2:$O$100000),0)</f>
        <v>0</v>
      </c>
      <c r="E236" s="42">
        <f>SUMIFS('Betaald tarief 2023'!G:G,'Betaald tarief 2023'!A:A,'Betaald percentage 2023'!A236)</f>
        <v>0</v>
      </c>
      <c r="F236" s="42">
        <f>SUMIFS('Betaald tarief 2023'!Q:Q,'Betaald tarief 2023'!A:A,'Betaald percentage 2023'!A236)</f>
        <v>0</v>
      </c>
      <c r="G236">
        <f>IFERROR(INDEX(Correcties!B:B,MATCH('Betaald percentage 2023'!A236,Correcties!A:A,0)),"")</f>
        <v>0</v>
      </c>
    </row>
    <row r="237" spans="1:7" x14ac:dyDescent="0.25">
      <c r="A237" s="45"/>
      <c r="B237" s="39" t="str">
        <f>IFERROR(INDEX('Betaald tarief 2023'!B:B,MATCH('Betaald percentage 2023'!A237,'Betaald tarief 2023'!A:A,0)),"")</f>
        <v/>
      </c>
      <c r="C237" s="39" t="str">
        <f>IFERROR(INDEX('Betaald tarief 2023'!C:C,MATCH('Betaald percentage 2023'!A237,'Betaald tarief 2023'!A:A,0)),"")</f>
        <v/>
      </c>
      <c r="D237" s="41" cm="1">
        <f t="array" ref="D237">IFERROR(E237/SUMPRODUCT(('Betaald tarief 2023'!$A$2:$A$100000='Betaald percentage 2023'!A237)*'Betaald tarief 2023'!$H$2:$H$100000*'Betaald tarief 2023'!$O$2:$O$100000),0)</f>
        <v>0</v>
      </c>
      <c r="E237" s="42">
        <f>SUMIFS('Betaald tarief 2023'!G:G,'Betaald tarief 2023'!A:A,'Betaald percentage 2023'!A237)</f>
        <v>0</v>
      </c>
      <c r="F237" s="42">
        <f>SUMIFS('Betaald tarief 2023'!Q:Q,'Betaald tarief 2023'!A:A,'Betaald percentage 2023'!A237)</f>
        <v>0</v>
      </c>
      <c r="G237">
        <f>IFERROR(INDEX(Correcties!B:B,MATCH('Betaald percentage 2023'!A237,Correcties!A:A,0)),"")</f>
        <v>0</v>
      </c>
    </row>
    <row r="238" spans="1:7" x14ac:dyDescent="0.25">
      <c r="A238" s="45"/>
      <c r="B238" s="39" t="str">
        <f>IFERROR(INDEX('Betaald tarief 2023'!B:B,MATCH('Betaald percentage 2023'!A238,'Betaald tarief 2023'!A:A,0)),"")</f>
        <v/>
      </c>
      <c r="C238" s="39" t="str">
        <f>IFERROR(INDEX('Betaald tarief 2023'!C:C,MATCH('Betaald percentage 2023'!A238,'Betaald tarief 2023'!A:A,0)),"")</f>
        <v/>
      </c>
      <c r="D238" s="41" cm="1">
        <f t="array" ref="D238">IFERROR(E238/SUMPRODUCT(('Betaald tarief 2023'!$A$2:$A$100000='Betaald percentage 2023'!A238)*'Betaald tarief 2023'!$H$2:$H$100000*'Betaald tarief 2023'!$O$2:$O$100000),0)</f>
        <v>0</v>
      </c>
      <c r="E238" s="42">
        <f>SUMIFS('Betaald tarief 2023'!G:G,'Betaald tarief 2023'!A:A,'Betaald percentage 2023'!A238)</f>
        <v>0</v>
      </c>
      <c r="F238" s="42">
        <f>SUMIFS('Betaald tarief 2023'!Q:Q,'Betaald tarief 2023'!A:A,'Betaald percentage 2023'!A238)</f>
        <v>0</v>
      </c>
      <c r="G238">
        <f>IFERROR(INDEX(Correcties!B:B,MATCH('Betaald percentage 2023'!A238,Correcties!A:A,0)),"")</f>
        <v>0</v>
      </c>
    </row>
    <row r="239" spans="1:7" x14ac:dyDescent="0.25">
      <c r="A239" s="45"/>
      <c r="B239" s="39" t="str">
        <f>IFERROR(INDEX('Betaald tarief 2023'!B:B,MATCH('Betaald percentage 2023'!A239,'Betaald tarief 2023'!A:A,0)),"")</f>
        <v/>
      </c>
      <c r="C239" s="39" t="str">
        <f>IFERROR(INDEX('Betaald tarief 2023'!C:C,MATCH('Betaald percentage 2023'!A239,'Betaald tarief 2023'!A:A,0)),"")</f>
        <v/>
      </c>
      <c r="D239" s="41" cm="1">
        <f t="array" ref="D239">IFERROR(E239/SUMPRODUCT(('Betaald tarief 2023'!$A$2:$A$100000='Betaald percentage 2023'!A239)*'Betaald tarief 2023'!$H$2:$H$100000*'Betaald tarief 2023'!$O$2:$O$100000),0)</f>
        <v>0</v>
      </c>
      <c r="E239" s="42">
        <f>SUMIFS('Betaald tarief 2023'!G:G,'Betaald tarief 2023'!A:A,'Betaald percentage 2023'!A239)</f>
        <v>0</v>
      </c>
      <c r="F239" s="42">
        <f>SUMIFS('Betaald tarief 2023'!Q:Q,'Betaald tarief 2023'!A:A,'Betaald percentage 2023'!A239)</f>
        <v>0</v>
      </c>
      <c r="G239">
        <f>IFERROR(INDEX(Correcties!B:B,MATCH('Betaald percentage 2023'!A239,Correcties!A:A,0)),"")</f>
        <v>0</v>
      </c>
    </row>
    <row r="240" spans="1:7" x14ac:dyDescent="0.25">
      <c r="A240" s="45"/>
      <c r="B240" s="39" t="str">
        <f>IFERROR(INDEX('Betaald tarief 2023'!B:B,MATCH('Betaald percentage 2023'!A240,'Betaald tarief 2023'!A:A,0)),"")</f>
        <v/>
      </c>
      <c r="C240" s="39" t="str">
        <f>IFERROR(INDEX('Betaald tarief 2023'!C:C,MATCH('Betaald percentage 2023'!A240,'Betaald tarief 2023'!A:A,0)),"")</f>
        <v/>
      </c>
      <c r="D240" s="41" cm="1">
        <f t="array" ref="D240">IFERROR(E240/SUMPRODUCT(('Betaald tarief 2023'!$A$2:$A$100000='Betaald percentage 2023'!A240)*'Betaald tarief 2023'!$H$2:$H$100000*'Betaald tarief 2023'!$O$2:$O$100000),0)</f>
        <v>0</v>
      </c>
      <c r="E240" s="42">
        <f>SUMIFS('Betaald tarief 2023'!G:G,'Betaald tarief 2023'!A:A,'Betaald percentage 2023'!A240)</f>
        <v>0</v>
      </c>
      <c r="F240" s="42">
        <f>SUMIFS('Betaald tarief 2023'!Q:Q,'Betaald tarief 2023'!A:A,'Betaald percentage 2023'!A240)</f>
        <v>0</v>
      </c>
      <c r="G240">
        <f>IFERROR(INDEX(Correcties!B:B,MATCH('Betaald percentage 2023'!A240,Correcties!A:A,0)),"")</f>
        <v>0</v>
      </c>
    </row>
    <row r="241" spans="1:7" x14ac:dyDescent="0.25">
      <c r="A241" s="45"/>
      <c r="B241" s="39" t="str">
        <f>IFERROR(INDEX('Betaald tarief 2023'!B:B,MATCH('Betaald percentage 2023'!A241,'Betaald tarief 2023'!A:A,0)),"")</f>
        <v/>
      </c>
      <c r="C241" s="39" t="str">
        <f>IFERROR(INDEX('Betaald tarief 2023'!C:C,MATCH('Betaald percentage 2023'!A241,'Betaald tarief 2023'!A:A,0)),"")</f>
        <v/>
      </c>
      <c r="D241" s="41" cm="1">
        <f t="array" ref="D241">IFERROR(E241/SUMPRODUCT(('Betaald tarief 2023'!$A$2:$A$100000='Betaald percentage 2023'!A241)*'Betaald tarief 2023'!$H$2:$H$100000*'Betaald tarief 2023'!$O$2:$O$100000),0)</f>
        <v>0</v>
      </c>
      <c r="E241" s="42">
        <f>SUMIFS('Betaald tarief 2023'!G:G,'Betaald tarief 2023'!A:A,'Betaald percentage 2023'!A241)</f>
        <v>0</v>
      </c>
      <c r="F241" s="42">
        <f>SUMIFS('Betaald tarief 2023'!Q:Q,'Betaald tarief 2023'!A:A,'Betaald percentage 2023'!A241)</f>
        <v>0</v>
      </c>
      <c r="G241">
        <f>IFERROR(INDEX(Correcties!B:B,MATCH('Betaald percentage 2023'!A241,Correcties!A:A,0)),"")</f>
        <v>0</v>
      </c>
    </row>
    <row r="242" spans="1:7" x14ac:dyDescent="0.25">
      <c r="A242" s="45"/>
      <c r="B242" s="39" t="str">
        <f>IFERROR(INDEX('Betaald tarief 2023'!B:B,MATCH('Betaald percentage 2023'!A242,'Betaald tarief 2023'!A:A,0)),"")</f>
        <v/>
      </c>
      <c r="C242" s="39" t="str">
        <f>IFERROR(INDEX('Betaald tarief 2023'!C:C,MATCH('Betaald percentage 2023'!A242,'Betaald tarief 2023'!A:A,0)),"")</f>
        <v/>
      </c>
      <c r="D242" s="41" cm="1">
        <f t="array" ref="D242">IFERROR(E242/SUMPRODUCT(('Betaald tarief 2023'!$A$2:$A$100000='Betaald percentage 2023'!A242)*'Betaald tarief 2023'!$H$2:$H$100000*'Betaald tarief 2023'!$O$2:$O$100000),0)</f>
        <v>0</v>
      </c>
      <c r="E242" s="42">
        <f>SUMIFS('Betaald tarief 2023'!G:G,'Betaald tarief 2023'!A:A,'Betaald percentage 2023'!A242)</f>
        <v>0</v>
      </c>
      <c r="F242" s="42">
        <f>SUMIFS('Betaald tarief 2023'!Q:Q,'Betaald tarief 2023'!A:A,'Betaald percentage 2023'!A242)</f>
        <v>0</v>
      </c>
      <c r="G242">
        <f>IFERROR(INDEX(Correcties!B:B,MATCH('Betaald percentage 2023'!A242,Correcties!A:A,0)),"")</f>
        <v>0</v>
      </c>
    </row>
    <row r="243" spans="1:7" x14ac:dyDescent="0.25">
      <c r="A243" s="45"/>
      <c r="B243" s="39" t="str">
        <f>IFERROR(INDEX('Betaald tarief 2023'!B:B,MATCH('Betaald percentage 2023'!A243,'Betaald tarief 2023'!A:A,0)),"")</f>
        <v/>
      </c>
      <c r="C243" s="39" t="str">
        <f>IFERROR(INDEX('Betaald tarief 2023'!C:C,MATCH('Betaald percentage 2023'!A243,'Betaald tarief 2023'!A:A,0)),"")</f>
        <v/>
      </c>
      <c r="D243" s="41" cm="1">
        <f t="array" ref="D243">IFERROR(E243/SUMPRODUCT(('Betaald tarief 2023'!$A$2:$A$100000='Betaald percentage 2023'!A243)*'Betaald tarief 2023'!$H$2:$H$100000*'Betaald tarief 2023'!$O$2:$O$100000),0)</f>
        <v>0</v>
      </c>
      <c r="E243" s="42">
        <f>SUMIFS('Betaald tarief 2023'!G:G,'Betaald tarief 2023'!A:A,'Betaald percentage 2023'!A243)</f>
        <v>0</v>
      </c>
      <c r="F243" s="42">
        <f>SUMIFS('Betaald tarief 2023'!Q:Q,'Betaald tarief 2023'!A:A,'Betaald percentage 2023'!A243)</f>
        <v>0</v>
      </c>
      <c r="G243">
        <f>IFERROR(INDEX(Correcties!B:B,MATCH('Betaald percentage 2023'!A243,Correcties!A:A,0)),"")</f>
        <v>0</v>
      </c>
    </row>
    <row r="244" spans="1:7" x14ac:dyDescent="0.25">
      <c r="A244" s="45"/>
      <c r="B244" s="39" t="str">
        <f>IFERROR(INDEX('Betaald tarief 2023'!B:B,MATCH('Betaald percentage 2023'!A244,'Betaald tarief 2023'!A:A,0)),"")</f>
        <v/>
      </c>
      <c r="C244" s="39" t="str">
        <f>IFERROR(INDEX('Betaald tarief 2023'!C:C,MATCH('Betaald percentage 2023'!A244,'Betaald tarief 2023'!A:A,0)),"")</f>
        <v/>
      </c>
      <c r="D244" s="41" cm="1">
        <f t="array" ref="D244">IFERROR(E244/SUMPRODUCT(('Betaald tarief 2023'!$A$2:$A$100000='Betaald percentage 2023'!A244)*'Betaald tarief 2023'!$H$2:$H$100000*'Betaald tarief 2023'!$O$2:$O$100000),0)</f>
        <v>0</v>
      </c>
      <c r="E244" s="42">
        <f>SUMIFS('Betaald tarief 2023'!G:G,'Betaald tarief 2023'!A:A,'Betaald percentage 2023'!A244)</f>
        <v>0</v>
      </c>
      <c r="F244" s="42">
        <f>SUMIFS('Betaald tarief 2023'!Q:Q,'Betaald tarief 2023'!A:A,'Betaald percentage 2023'!A244)</f>
        <v>0</v>
      </c>
      <c r="G244">
        <f>IFERROR(INDEX(Correcties!B:B,MATCH('Betaald percentage 2023'!A244,Correcties!A:A,0)),"")</f>
        <v>0</v>
      </c>
    </row>
    <row r="245" spans="1:7" x14ac:dyDescent="0.25">
      <c r="A245" s="45"/>
      <c r="B245" s="39" t="str">
        <f>IFERROR(INDEX('Betaald tarief 2023'!B:B,MATCH('Betaald percentage 2023'!A245,'Betaald tarief 2023'!A:A,0)),"")</f>
        <v/>
      </c>
      <c r="C245" s="39" t="str">
        <f>IFERROR(INDEX('Betaald tarief 2023'!C:C,MATCH('Betaald percentage 2023'!A245,'Betaald tarief 2023'!A:A,0)),"")</f>
        <v/>
      </c>
      <c r="D245" s="41" cm="1">
        <f t="array" ref="D245">IFERROR(E245/SUMPRODUCT(('Betaald tarief 2023'!$A$2:$A$100000='Betaald percentage 2023'!A245)*'Betaald tarief 2023'!$H$2:$H$100000*'Betaald tarief 2023'!$O$2:$O$100000),0)</f>
        <v>0</v>
      </c>
      <c r="E245" s="42">
        <f>SUMIFS('Betaald tarief 2023'!G:G,'Betaald tarief 2023'!A:A,'Betaald percentage 2023'!A245)</f>
        <v>0</v>
      </c>
      <c r="F245" s="42">
        <f>SUMIFS('Betaald tarief 2023'!Q:Q,'Betaald tarief 2023'!A:A,'Betaald percentage 2023'!A245)</f>
        <v>0</v>
      </c>
      <c r="G245">
        <f>IFERROR(INDEX(Correcties!B:B,MATCH('Betaald percentage 2023'!A245,Correcties!A:A,0)),"")</f>
        <v>0</v>
      </c>
    </row>
    <row r="246" spans="1:7" x14ac:dyDescent="0.25">
      <c r="A246" s="45"/>
      <c r="B246" s="39" t="str">
        <f>IFERROR(INDEX('Betaald tarief 2023'!B:B,MATCH('Betaald percentage 2023'!A246,'Betaald tarief 2023'!A:A,0)),"")</f>
        <v/>
      </c>
      <c r="C246" s="39" t="str">
        <f>IFERROR(INDEX('Betaald tarief 2023'!C:C,MATCH('Betaald percentage 2023'!A246,'Betaald tarief 2023'!A:A,0)),"")</f>
        <v/>
      </c>
      <c r="D246" s="41" cm="1">
        <f t="array" ref="D246">IFERROR(E246/SUMPRODUCT(('Betaald tarief 2023'!$A$2:$A$100000='Betaald percentage 2023'!A246)*'Betaald tarief 2023'!$H$2:$H$100000*'Betaald tarief 2023'!$O$2:$O$100000),0)</f>
        <v>0</v>
      </c>
      <c r="E246" s="42">
        <f>SUMIFS('Betaald tarief 2023'!G:G,'Betaald tarief 2023'!A:A,'Betaald percentage 2023'!A246)</f>
        <v>0</v>
      </c>
      <c r="F246" s="42">
        <f>SUMIFS('Betaald tarief 2023'!Q:Q,'Betaald tarief 2023'!A:A,'Betaald percentage 2023'!A246)</f>
        <v>0</v>
      </c>
      <c r="G246">
        <f>IFERROR(INDEX(Correcties!B:B,MATCH('Betaald percentage 2023'!A246,Correcties!A:A,0)),"")</f>
        <v>0</v>
      </c>
    </row>
    <row r="247" spans="1:7" x14ac:dyDescent="0.25">
      <c r="A247" s="45"/>
      <c r="B247" s="39" t="str">
        <f>IFERROR(INDEX('Betaald tarief 2023'!B:B,MATCH('Betaald percentage 2023'!A247,'Betaald tarief 2023'!A:A,0)),"")</f>
        <v/>
      </c>
      <c r="C247" s="39" t="str">
        <f>IFERROR(INDEX('Betaald tarief 2023'!C:C,MATCH('Betaald percentage 2023'!A247,'Betaald tarief 2023'!A:A,0)),"")</f>
        <v/>
      </c>
      <c r="D247" s="41" cm="1">
        <f t="array" ref="D247">IFERROR(E247/SUMPRODUCT(('Betaald tarief 2023'!$A$2:$A$100000='Betaald percentage 2023'!A247)*'Betaald tarief 2023'!$H$2:$H$100000*'Betaald tarief 2023'!$O$2:$O$100000),0)</f>
        <v>0</v>
      </c>
      <c r="E247" s="42">
        <f>SUMIFS('Betaald tarief 2023'!G:G,'Betaald tarief 2023'!A:A,'Betaald percentage 2023'!A247)</f>
        <v>0</v>
      </c>
      <c r="F247" s="42">
        <f>SUMIFS('Betaald tarief 2023'!Q:Q,'Betaald tarief 2023'!A:A,'Betaald percentage 2023'!A247)</f>
        <v>0</v>
      </c>
      <c r="G247">
        <f>IFERROR(INDEX(Correcties!B:B,MATCH('Betaald percentage 2023'!A247,Correcties!A:A,0)),"")</f>
        <v>0</v>
      </c>
    </row>
    <row r="248" spans="1:7" x14ac:dyDescent="0.25">
      <c r="A248" s="45"/>
      <c r="B248" s="39" t="str">
        <f>IFERROR(INDEX('Betaald tarief 2023'!B:B,MATCH('Betaald percentage 2023'!A248,'Betaald tarief 2023'!A:A,0)),"")</f>
        <v/>
      </c>
      <c r="C248" s="39" t="str">
        <f>IFERROR(INDEX('Betaald tarief 2023'!C:C,MATCH('Betaald percentage 2023'!A248,'Betaald tarief 2023'!A:A,0)),"")</f>
        <v/>
      </c>
      <c r="D248" s="41" cm="1">
        <f t="array" ref="D248">IFERROR(E248/SUMPRODUCT(('Betaald tarief 2023'!$A$2:$A$100000='Betaald percentage 2023'!A248)*'Betaald tarief 2023'!$H$2:$H$100000*'Betaald tarief 2023'!$O$2:$O$100000),0)</f>
        <v>0</v>
      </c>
      <c r="E248" s="42">
        <f>SUMIFS('Betaald tarief 2023'!G:G,'Betaald tarief 2023'!A:A,'Betaald percentage 2023'!A248)</f>
        <v>0</v>
      </c>
      <c r="F248" s="42">
        <f>SUMIFS('Betaald tarief 2023'!Q:Q,'Betaald tarief 2023'!A:A,'Betaald percentage 2023'!A248)</f>
        <v>0</v>
      </c>
      <c r="G248">
        <f>IFERROR(INDEX(Correcties!B:B,MATCH('Betaald percentage 2023'!A248,Correcties!A:A,0)),"")</f>
        <v>0</v>
      </c>
    </row>
    <row r="249" spans="1:7" x14ac:dyDescent="0.25">
      <c r="A249" s="45"/>
      <c r="B249" s="39" t="str">
        <f>IFERROR(INDEX('Betaald tarief 2023'!B:B,MATCH('Betaald percentage 2023'!A249,'Betaald tarief 2023'!A:A,0)),"")</f>
        <v/>
      </c>
      <c r="C249" s="39" t="str">
        <f>IFERROR(INDEX('Betaald tarief 2023'!C:C,MATCH('Betaald percentage 2023'!A249,'Betaald tarief 2023'!A:A,0)),"")</f>
        <v/>
      </c>
      <c r="D249" s="41" cm="1">
        <f t="array" ref="D249">IFERROR(E249/SUMPRODUCT(('Betaald tarief 2023'!$A$2:$A$100000='Betaald percentage 2023'!A249)*'Betaald tarief 2023'!$H$2:$H$100000*'Betaald tarief 2023'!$O$2:$O$100000),0)</f>
        <v>0</v>
      </c>
      <c r="E249" s="42">
        <f>SUMIFS('Betaald tarief 2023'!G:G,'Betaald tarief 2023'!A:A,'Betaald percentage 2023'!A249)</f>
        <v>0</v>
      </c>
      <c r="F249" s="42">
        <f>SUMIFS('Betaald tarief 2023'!Q:Q,'Betaald tarief 2023'!A:A,'Betaald percentage 2023'!A249)</f>
        <v>0</v>
      </c>
      <c r="G249">
        <f>IFERROR(INDEX(Correcties!B:B,MATCH('Betaald percentage 2023'!A249,Correcties!A:A,0)),"")</f>
        <v>0</v>
      </c>
    </row>
    <row r="250" spans="1:7" x14ac:dyDescent="0.25">
      <c r="A250" s="45"/>
      <c r="B250" s="39" t="str">
        <f>IFERROR(INDEX('Betaald tarief 2023'!B:B,MATCH('Betaald percentage 2023'!A250,'Betaald tarief 2023'!A:A,0)),"")</f>
        <v/>
      </c>
      <c r="C250" s="39" t="str">
        <f>IFERROR(INDEX('Betaald tarief 2023'!C:C,MATCH('Betaald percentage 2023'!A250,'Betaald tarief 2023'!A:A,0)),"")</f>
        <v/>
      </c>
      <c r="D250" s="41" cm="1">
        <f t="array" ref="D250">IFERROR(E250/SUMPRODUCT(('Betaald tarief 2023'!$A$2:$A$100000='Betaald percentage 2023'!A250)*'Betaald tarief 2023'!$H$2:$H$100000*'Betaald tarief 2023'!$O$2:$O$100000),0)</f>
        <v>0</v>
      </c>
      <c r="E250" s="42">
        <f>SUMIFS('Betaald tarief 2023'!G:G,'Betaald tarief 2023'!A:A,'Betaald percentage 2023'!A250)</f>
        <v>0</v>
      </c>
      <c r="F250" s="42">
        <f>SUMIFS('Betaald tarief 2023'!Q:Q,'Betaald tarief 2023'!A:A,'Betaald percentage 2023'!A250)</f>
        <v>0</v>
      </c>
      <c r="G250">
        <f>IFERROR(INDEX(Correcties!B:B,MATCH('Betaald percentage 2023'!A250,Correcties!A:A,0)),"")</f>
        <v>0</v>
      </c>
    </row>
    <row r="251" spans="1:7" x14ac:dyDescent="0.25">
      <c r="A251" s="45"/>
      <c r="B251" s="39" t="str">
        <f>IFERROR(INDEX('Betaald tarief 2023'!B:B,MATCH('Betaald percentage 2023'!A251,'Betaald tarief 2023'!A:A,0)),"")</f>
        <v/>
      </c>
      <c r="C251" s="39" t="str">
        <f>IFERROR(INDEX('Betaald tarief 2023'!C:C,MATCH('Betaald percentage 2023'!A251,'Betaald tarief 2023'!A:A,0)),"")</f>
        <v/>
      </c>
      <c r="D251" s="41" cm="1">
        <f t="array" ref="D251">IFERROR(E251/SUMPRODUCT(('Betaald tarief 2023'!$A$2:$A$100000='Betaald percentage 2023'!A251)*'Betaald tarief 2023'!$H$2:$H$100000*'Betaald tarief 2023'!$O$2:$O$100000),0)</f>
        <v>0</v>
      </c>
      <c r="E251" s="42">
        <f>SUMIFS('Betaald tarief 2023'!G:G,'Betaald tarief 2023'!A:A,'Betaald percentage 2023'!A251)</f>
        <v>0</v>
      </c>
      <c r="F251" s="42">
        <f>SUMIFS('Betaald tarief 2023'!Q:Q,'Betaald tarief 2023'!A:A,'Betaald percentage 2023'!A251)</f>
        <v>0</v>
      </c>
      <c r="G251">
        <f>IFERROR(INDEX(Correcties!B:B,MATCH('Betaald percentage 2023'!A251,Correcties!A:A,0)),"")</f>
        <v>0</v>
      </c>
    </row>
    <row r="252" spans="1:7" x14ac:dyDescent="0.25">
      <c r="A252" s="45"/>
      <c r="B252" s="39" t="str">
        <f>IFERROR(INDEX('Betaald tarief 2023'!B:B,MATCH('Betaald percentage 2023'!A252,'Betaald tarief 2023'!A:A,0)),"")</f>
        <v/>
      </c>
      <c r="C252" s="39" t="str">
        <f>IFERROR(INDEX('Betaald tarief 2023'!C:C,MATCH('Betaald percentage 2023'!A252,'Betaald tarief 2023'!A:A,0)),"")</f>
        <v/>
      </c>
      <c r="D252" s="41" cm="1">
        <f t="array" ref="D252">IFERROR(E252/SUMPRODUCT(('Betaald tarief 2023'!$A$2:$A$100000='Betaald percentage 2023'!A252)*'Betaald tarief 2023'!$H$2:$H$100000*'Betaald tarief 2023'!$O$2:$O$100000),0)</f>
        <v>0</v>
      </c>
      <c r="E252" s="42">
        <f>SUMIFS('Betaald tarief 2023'!G:G,'Betaald tarief 2023'!A:A,'Betaald percentage 2023'!A252)</f>
        <v>0</v>
      </c>
      <c r="F252" s="42">
        <f>SUMIFS('Betaald tarief 2023'!Q:Q,'Betaald tarief 2023'!A:A,'Betaald percentage 2023'!A252)</f>
        <v>0</v>
      </c>
      <c r="G252">
        <f>IFERROR(INDEX(Correcties!B:B,MATCH('Betaald percentage 2023'!A252,Correcties!A:A,0)),"")</f>
        <v>0</v>
      </c>
    </row>
    <row r="253" spans="1:7" x14ac:dyDescent="0.25">
      <c r="A253" s="45"/>
      <c r="B253" s="39" t="str">
        <f>IFERROR(INDEX('Betaald tarief 2023'!B:B,MATCH('Betaald percentage 2023'!A253,'Betaald tarief 2023'!A:A,0)),"")</f>
        <v/>
      </c>
      <c r="C253" s="39" t="str">
        <f>IFERROR(INDEX('Betaald tarief 2023'!C:C,MATCH('Betaald percentage 2023'!A253,'Betaald tarief 2023'!A:A,0)),"")</f>
        <v/>
      </c>
      <c r="D253" s="41" cm="1">
        <f t="array" ref="D253">IFERROR(E253/SUMPRODUCT(('Betaald tarief 2023'!$A$2:$A$100000='Betaald percentage 2023'!A253)*'Betaald tarief 2023'!$H$2:$H$100000*'Betaald tarief 2023'!$O$2:$O$100000),0)</f>
        <v>0</v>
      </c>
      <c r="E253" s="42">
        <f>SUMIFS('Betaald tarief 2023'!G:G,'Betaald tarief 2023'!A:A,'Betaald percentage 2023'!A253)</f>
        <v>0</v>
      </c>
      <c r="F253" s="42">
        <f>SUMIFS('Betaald tarief 2023'!Q:Q,'Betaald tarief 2023'!A:A,'Betaald percentage 2023'!A253)</f>
        <v>0</v>
      </c>
      <c r="G253">
        <f>IFERROR(INDEX(Correcties!B:B,MATCH('Betaald percentage 2023'!A253,Correcties!A:A,0)),"")</f>
        <v>0</v>
      </c>
    </row>
    <row r="254" spans="1:7" x14ac:dyDescent="0.25">
      <c r="A254" s="45"/>
      <c r="B254" s="39" t="str">
        <f>IFERROR(INDEX('Betaald tarief 2023'!B:B,MATCH('Betaald percentage 2023'!A254,'Betaald tarief 2023'!A:A,0)),"")</f>
        <v/>
      </c>
      <c r="C254" s="39" t="str">
        <f>IFERROR(INDEX('Betaald tarief 2023'!C:C,MATCH('Betaald percentage 2023'!A254,'Betaald tarief 2023'!A:A,0)),"")</f>
        <v/>
      </c>
      <c r="D254" s="41" cm="1">
        <f t="array" ref="D254">IFERROR(E254/SUMPRODUCT(('Betaald tarief 2023'!$A$2:$A$100000='Betaald percentage 2023'!A254)*'Betaald tarief 2023'!$H$2:$H$100000*'Betaald tarief 2023'!$O$2:$O$100000),0)</f>
        <v>0</v>
      </c>
      <c r="E254" s="42">
        <f>SUMIFS('Betaald tarief 2023'!G:G,'Betaald tarief 2023'!A:A,'Betaald percentage 2023'!A254)</f>
        <v>0</v>
      </c>
      <c r="F254" s="42">
        <f>SUMIFS('Betaald tarief 2023'!Q:Q,'Betaald tarief 2023'!A:A,'Betaald percentage 2023'!A254)</f>
        <v>0</v>
      </c>
      <c r="G254">
        <f>IFERROR(INDEX(Correcties!B:B,MATCH('Betaald percentage 2023'!A254,Correcties!A:A,0)),"")</f>
        <v>0</v>
      </c>
    </row>
    <row r="255" spans="1:7" x14ac:dyDescent="0.25">
      <c r="A255" s="45"/>
      <c r="B255" s="39" t="str">
        <f>IFERROR(INDEX('Betaald tarief 2023'!B:B,MATCH('Betaald percentage 2023'!A255,'Betaald tarief 2023'!A:A,0)),"")</f>
        <v/>
      </c>
      <c r="C255" s="39" t="str">
        <f>IFERROR(INDEX('Betaald tarief 2023'!C:C,MATCH('Betaald percentage 2023'!A255,'Betaald tarief 2023'!A:A,0)),"")</f>
        <v/>
      </c>
      <c r="D255" s="41" cm="1">
        <f t="array" ref="D255">IFERROR(E255/SUMPRODUCT(('Betaald tarief 2023'!$A$2:$A$100000='Betaald percentage 2023'!A255)*'Betaald tarief 2023'!$H$2:$H$100000*'Betaald tarief 2023'!$O$2:$O$100000),0)</f>
        <v>0</v>
      </c>
      <c r="E255" s="42">
        <f>SUMIFS('Betaald tarief 2023'!G:G,'Betaald tarief 2023'!A:A,'Betaald percentage 2023'!A255)</f>
        <v>0</v>
      </c>
      <c r="F255" s="42">
        <f>SUMIFS('Betaald tarief 2023'!Q:Q,'Betaald tarief 2023'!A:A,'Betaald percentage 2023'!A255)</f>
        <v>0</v>
      </c>
      <c r="G255">
        <f>IFERROR(INDEX(Correcties!B:B,MATCH('Betaald percentage 2023'!A255,Correcties!A:A,0)),"")</f>
        <v>0</v>
      </c>
    </row>
    <row r="256" spans="1:7" x14ac:dyDescent="0.25">
      <c r="A256" s="45"/>
      <c r="B256" s="39" t="str">
        <f>IFERROR(INDEX('Betaald tarief 2023'!B:B,MATCH('Betaald percentage 2023'!A256,'Betaald tarief 2023'!A:A,0)),"")</f>
        <v/>
      </c>
      <c r="C256" s="39" t="str">
        <f>IFERROR(INDEX('Betaald tarief 2023'!C:C,MATCH('Betaald percentage 2023'!A256,'Betaald tarief 2023'!A:A,0)),"")</f>
        <v/>
      </c>
      <c r="D256" s="41" cm="1">
        <f t="array" ref="D256">IFERROR(E256/SUMPRODUCT(('Betaald tarief 2023'!$A$2:$A$100000='Betaald percentage 2023'!A256)*'Betaald tarief 2023'!$H$2:$H$100000*'Betaald tarief 2023'!$O$2:$O$100000),0)</f>
        <v>0</v>
      </c>
      <c r="E256" s="42">
        <f>SUMIFS('Betaald tarief 2023'!G:G,'Betaald tarief 2023'!A:A,'Betaald percentage 2023'!A256)</f>
        <v>0</v>
      </c>
      <c r="F256" s="42">
        <f>SUMIFS('Betaald tarief 2023'!Q:Q,'Betaald tarief 2023'!A:A,'Betaald percentage 2023'!A256)</f>
        <v>0</v>
      </c>
      <c r="G256">
        <f>IFERROR(INDEX(Correcties!B:B,MATCH('Betaald percentage 2023'!A256,Correcties!A:A,0)),"")</f>
        <v>0</v>
      </c>
    </row>
    <row r="257" spans="1:7" x14ac:dyDescent="0.25">
      <c r="A257" s="45"/>
      <c r="B257" s="39" t="str">
        <f>IFERROR(INDEX('Betaald tarief 2023'!B:B,MATCH('Betaald percentage 2023'!A257,'Betaald tarief 2023'!A:A,0)),"")</f>
        <v/>
      </c>
      <c r="C257" s="39" t="str">
        <f>IFERROR(INDEX('Betaald tarief 2023'!C:C,MATCH('Betaald percentage 2023'!A257,'Betaald tarief 2023'!A:A,0)),"")</f>
        <v/>
      </c>
      <c r="D257" s="41" cm="1">
        <f t="array" ref="D257">IFERROR(E257/SUMPRODUCT(('Betaald tarief 2023'!$A$2:$A$100000='Betaald percentage 2023'!A257)*'Betaald tarief 2023'!$H$2:$H$100000*'Betaald tarief 2023'!$O$2:$O$100000),0)</f>
        <v>0</v>
      </c>
      <c r="E257" s="42">
        <f>SUMIFS('Betaald tarief 2023'!G:G,'Betaald tarief 2023'!A:A,'Betaald percentage 2023'!A257)</f>
        <v>0</v>
      </c>
      <c r="F257" s="42">
        <f>SUMIFS('Betaald tarief 2023'!Q:Q,'Betaald tarief 2023'!A:A,'Betaald percentage 2023'!A257)</f>
        <v>0</v>
      </c>
      <c r="G257">
        <f>IFERROR(INDEX(Correcties!B:B,MATCH('Betaald percentage 2023'!A257,Correcties!A:A,0)),"")</f>
        <v>0</v>
      </c>
    </row>
    <row r="258" spans="1:7" x14ac:dyDescent="0.25">
      <c r="A258" s="45"/>
      <c r="B258" s="39" t="str">
        <f>IFERROR(INDEX('Betaald tarief 2023'!B:B,MATCH('Betaald percentage 2023'!A258,'Betaald tarief 2023'!A:A,0)),"")</f>
        <v/>
      </c>
      <c r="C258" s="39" t="str">
        <f>IFERROR(INDEX('Betaald tarief 2023'!C:C,MATCH('Betaald percentage 2023'!A258,'Betaald tarief 2023'!A:A,0)),"")</f>
        <v/>
      </c>
      <c r="D258" s="41" cm="1">
        <f t="array" ref="D258">IFERROR(E258/SUMPRODUCT(('Betaald tarief 2023'!$A$2:$A$100000='Betaald percentage 2023'!A258)*'Betaald tarief 2023'!$H$2:$H$100000*'Betaald tarief 2023'!$O$2:$O$100000),0)</f>
        <v>0</v>
      </c>
      <c r="E258" s="42">
        <f>SUMIFS('Betaald tarief 2023'!G:G,'Betaald tarief 2023'!A:A,'Betaald percentage 2023'!A258)</f>
        <v>0</v>
      </c>
      <c r="F258" s="42">
        <f>SUMIFS('Betaald tarief 2023'!Q:Q,'Betaald tarief 2023'!A:A,'Betaald percentage 2023'!A258)</f>
        <v>0</v>
      </c>
      <c r="G258">
        <f>IFERROR(INDEX(Correcties!B:B,MATCH('Betaald percentage 2023'!A258,Correcties!A:A,0)),"")</f>
        <v>0</v>
      </c>
    </row>
    <row r="259" spans="1:7" x14ac:dyDescent="0.25">
      <c r="A259" s="45"/>
      <c r="B259" s="39" t="str">
        <f>IFERROR(INDEX('Betaald tarief 2023'!B:B,MATCH('Betaald percentage 2023'!A259,'Betaald tarief 2023'!A:A,0)),"")</f>
        <v/>
      </c>
      <c r="C259" s="39" t="str">
        <f>IFERROR(INDEX('Betaald tarief 2023'!C:C,MATCH('Betaald percentage 2023'!A259,'Betaald tarief 2023'!A:A,0)),"")</f>
        <v/>
      </c>
      <c r="D259" s="41" cm="1">
        <f t="array" ref="D259">IFERROR(E259/SUMPRODUCT(('Betaald tarief 2023'!$A$2:$A$100000='Betaald percentage 2023'!A259)*'Betaald tarief 2023'!$H$2:$H$100000*'Betaald tarief 2023'!$O$2:$O$100000),0)</f>
        <v>0</v>
      </c>
      <c r="E259" s="42">
        <f>SUMIFS('Betaald tarief 2023'!G:G,'Betaald tarief 2023'!A:A,'Betaald percentage 2023'!A259)</f>
        <v>0</v>
      </c>
      <c r="F259" s="42">
        <f>SUMIFS('Betaald tarief 2023'!Q:Q,'Betaald tarief 2023'!A:A,'Betaald percentage 2023'!A259)</f>
        <v>0</v>
      </c>
      <c r="G259">
        <f>IFERROR(INDEX(Correcties!B:B,MATCH('Betaald percentage 2023'!A259,Correcties!A:A,0)),"")</f>
        <v>0</v>
      </c>
    </row>
    <row r="260" spans="1:7" x14ac:dyDescent="0.25">
      <c r="A260" s="45"/>
      <c r="B260" s="39" t="str">
        <f>IFERROR(INDEX('Betaald tarief 2023'!B:B,MATCH('Betaald percentage 2023'!A260,'Betaald tarief 2023'!A:A,0)),"")</f>
        <v/>
      </c>
      <c r="C260" s="39" t="str">
        <f>IFERROR(INDEX('Betaald tarief 2023'!C:C,MATCH('Betaald percentage 2023'!A260,'Betaald tarief 2023'!A:A,0)),"")</f>
        <v/>
      </c>
      <c r="D260" s="41" cm="1">
        <f t="array" ref="D260">IFERROR(E260/SUMPRODUCT(('Betaald tarief 2023'!$A$2:$A$100000='Betaald percentage 2023'!A260)*'Betaald tarief 2023'!$H$2:$H$100000*'Betaald tarief 2023'!$O$2:$O$100000),0)</f>
        <v>0</v>
      </c>
      <c r="E260" s="42">
        <f>SUMIFS('Betaald tarief 2023'!G:G,'Betaald tarief 2023'!A:A,'Betaald percentage 2023'!A260)</f>
        <v>0</v>
      </c>
      <c r="F260" s="42">
        <f>SUMIFS('Betaald tarief 2023'!Q:Q,'Betaald tarief 2023'!A:A,'Betaald percentage 2023'!A260)</f>
        <v>0</v>
      </c>
      <c r="G260">
        <f>IFERROR(INDEX(Correcties!B:B,MATCH('Betaald percentage 2023'!A260,Correcties!A:A,0)),"")</f>
        <v>0</v>
      </c>
    </row>
    <row r="261" spans="1:7" x14ac:dyDescent="0.25">
      <c r="A261" s="45"/>
      <c r="B261" s="39" t="str">
        <f>IFERROR(INDEX('Betaald tarief 2023'!B:B,MATCH('Betaald percentage 2023'!A261,'Betaald tarief 2023'!A:A,0)),"")</f>
        <v/>
      </c>
      <c r="C261" s="39" t="str">
        <f>IFERROR(INDEX('Betaald tarief 2023'!C:C,MATCH('Betaald percentage 2023'!A261,'Betaald tarief 2023'!A:A,0)),"")</f>
        <v/>
      </c>
      <c r="D261" s="41" cm="1">
        <f t="array" ref="D261">IFERROR(E261/SUMPRODUCT(('Betaald tarief 2023'!$A$2:$A$100000='Betaald percentage 2023'!A261)*'Betaald tarief 2023'!$H$2:$H$100000*'Betaald tarief 2023'!$O$2:$O$100000),0)</f>
        <v>0</v>
      </c>
      <c r="E261" s="42">
        <f>SUMIFS('Betaald tarief 2023'!G:G,'Betaald tarief 2023'!A:A,'Betaald percentage 2023'!A261)</f>
        <v>0</v>
      </c>
      <c r="F261" s="42">
        <f>SUMIFS('Betaald tarief 2023'!Q:Q,'Betaald tarief 2023'!A:A,'Betaald percentage 2023'!A261)</f>
        <v>0</v>
      </c>
      <c r="G261">
        <f>IFERROR(INDEX(Correcties!B:B,MATCH('Betaald percentage 2023'!A261,Correcties!A:A,0)),"")</f>
        <v>0</v>
      </c>
    </row>
    <row r="262" spans="1:7" x14ac:dyDescent="0.25">
      <c r="A262" s="45"/>
      <c r="B262" s="39" t="str">
        <f>IFERROR(INDEX('Betaald tarief 2023'!B:B,MATCH('Betaald percentage 2023'!A262,'Betaald tarief 2023'!A:A,0)),"")</f>
        <v/>
      </c>
      <c r="C262" s="39" t="str">
        <f>IFERROR(INDEX('Betaald tarief 2023'!C:C,MATCH('Betaald percentage 2023'!A262,'Betaald tarief 2023'!A:A,0)),"")</f>
        <v/>
      </c>
      <c r="D262" s="41" cm="1">
        <f t="array" ref="D262">IFERROR(E262/SUMPRODUCT(('Betaald tarief 2023'!$A$2:$A$100000='Betaald percentage 2023'!A262)*'Betaald tarief 2023'!$H$2:$H$100000*'Betaald tarief 2023'!$O$2:$O$100000),0)</f>
        <v>0</v>
      </c>
      <c r="E262" s="42">
        <f>SUMIFS('Betaald tarief 2023'!G:G,'Betaald tarief 2023'!A:A,'Betaald percentage 2023'!A262)</f>
        <v>0</v>
      </c>
      <c r="F262" s="42">
        <f>SUMIFS('Betaald tarief 2023'!Q:Q,'Betaald tarief 2023'!A:A,'Betaald percentage 2023'!A262)</f>
        <v>0</v>
      </c>
      <c r="G262">
        <f>IFERROR(INDEX(Correcties!B:B,MATCH('Betaald percentage 2023'!A262,Correcties!A:A,0)),"")</f>
        <v>0</v>
      </c>
    </row>
    <row r="263" spans="1:7" x14ac:dyDescent="0.25">
      <c r="A263" s="45"/>
      <c r="B263" s="39" t="str">
        <f>IFERROR(INDEX('Betaald tarief 2023'!B:B,MATCH('Betaald percentage 2023'!A263,'Betaald tarief 2023'!A:A,0)),"")</f>
        <v/>
      </c>
      <c r="C263" s="39" t="str">
        <f>IFERROR(INDEX('Betaald tarief 2023'!C:C,MATCH('Betaald percentage 2023'!A263,'Betaald tarief 2023'!A:A,0)),"")</f>
        <v/>
      </c>
      <c r="D263" s="41" cm="1">
        <f t="array" ref="D263">IFERROR(E263/SUMPRODUCT(('Betaald tarief 2023'!$A$2:$A$100000='Betaald percentage 2023'!A263)*'Betaald tarief 2023'!$H$2:$H$100000*'Betaald tarief 2023'!$O$2:$O$100000),0)</f>
        <v>0</v>
      </c>
      <c r="E263" s="42">
        <f>SUMIFS('Betaald tarief 2023'!G:G,'Betaald tarief 2023'!A:A,'Betaald percentage 2023'!A263)</f>
        <v>0</v>
      </c>
      <c r="F263" s="42">
        <f>SUMIFS('Betaald tarief 2023'!Q:Q,'Betaald tarief 2023'!A:A,'Betaald percentage 2023'!A263)</f>
        <v>0</v>
      </c>
      <c r="G263">
        <f>IFERROR(INDEX(Correcties!B:B,MATCH('Betaald percentage 2023'!A263,Correcties!A:A,0)),"")</f>
        <v>0</v>
      </c>
    </row>
    <row r="264" spans="1:7" x14ac:dyDescent="0.25">
      <c r="A264" s="45"/>
      <c r="B264" s="39" t="str">
        <f>IFERROR(INDEX('Betaald tarief 2023'!B:B,MATCH('Betaald percentage 2023'!A264,'Betaald tarief 2023'!A:A,0)),"")</f>
        <v/>
      </c>
      <c r="C264" s="39" t="str">
        <f>IFERROR(INDEX('Betaald tarief 2023'!C:C,MATCH('Betaald percentage 2023'!A264,'Betaald tarief 2023'!A:A,0)),"")</f>
        <v/>
      </c>
      <c r="D264" s="41" cm="1">
        <f t="array" ref="D264">IFERROR(E264/SUMPRODUCT(('Betaald tarief 2023'!$A$2:$A$100000='Betaald percentage 2023'!A264)*'Betaald tarief 2023'!$H$2:$H$100000*'Betaald tarief 2023'!$O$2:$O$100000),0)</f>
        <v>0</v>
      </c>
      <c r="E264" s="42">
        <f>SUMIFS('Betaald tarief 2023'!G:G,'Betaald tarief 2023'!A:A,'Betaald percentage 2023'!A264)</f>
        <v>0</v>
      </c>
      <c r="F264" s="42">
        <f>SUMIFS('Betaald tarief 2023'!Q:Q,'Betaald tarief 2023'!A:A,'Betaald percentage 2023'!A264)</f>
        <v>0</v>
      </c>
      <c r="G264">
        <f>IFERROR(INDEX(Correcties!B:B,MATCH('Betaald percentage 2023'!A264,Correcties!A:A,0)),"")</f>
        <v>0</v>
      </c>
    </row>
    <row r="265" spans="1:7" x14ac:dyDescent="0.25">
      <c r="A265" s="45"/>
      <c r="B265" s="39" t="str">
        <f>IFERROR(INDEX('Betaald tarief 2023'!B:B,MATCH('Betaald percentage 2023'!A265,'Betaald tarief 2023'!A:A,0)),"")</f>
        <v/>
      </c>
      <c r="C265" s="39" t="str">
        <f>IFERROR(INDEX('Betaald tarief 2023'!C:C,MATCH('Betaald percentage 2023'!A265,'Betaald tarief 2023'!A:A,0)),"")</f>
        <v/>
      </c>
      <c r="D265" s="41" cm="1">
        <f t="array" ref="D265">IFERROR(E265/SUMPRODUCT(('Betaald tarief 2023'!$A$2:$A$100000='Betaald percentage 2023'!A265)*'Betaald tarief 2023'!$H$2:$H$100000*'Betaald tarief 2023'!$O$2:$O$100000),0)</f>
        <v>0</v>
      </c>
      <c r="E265" s="42">
        <f>SUMIFS('Betaald tarief 2023'!G:G,'Betaald tarief 2023'!A:A,'Betaald percentage 2023'!A265)</f>
        <v>0</v>
      </c>
      <c r="F265" s="42">
        <f>SUMIFS('Betaald tarief 2023'!Q:Q,'Betaald tarief 2023'!A:A,'Betaald percentage 2023'!A265)</f>
        <v>0</v>
      </c>
      <c r="G265">
        <f>IFERROR(INDEX(Correcties!B:B,MATCH('Betaald percentage 2023'!A265,Correcties!A:A,0)),"")</f>
        <v>0</v>
      </c>
    </row>
    <row r="266" spans="1:7" x14ac:dyDescent="0.25">
      <c r="A266" s="45"/>
      <c r="B266" s="39" t="str">
        <f>IFERROR(INDEX('Betaald tarief 2023'!B:B,MATCH('Betaald percentage 2023'!A266,'Betaald tarief 2023'!A:A,0)),"")</f>
        <v/>
      </c>
      <c r="C266" s="39" t="str">
        <f>IFERROR(INDEX('Betaald tarief 2023'!C:C,MATCH('Betaald percentage 2023'!A266,'Betaald tarief 2023'!A:A,0)),"")</f>
        <v/>
      </c>
      <c r="D266" s="41" cm="1">
        <f t="array" ref="D266">IFERROR(E266/SUMPRODUCT(('Betaald tarief 2023'!$A$2:$A$100000='Betaald percentage 2023'!A266)*'Betaald tarief 2023'!$H$2:$H$100000*'Betaald tarief 2023'!$O$2:$O$100000),0)</f>
        <v>0</v>
      </c>
      <c r="E266" s="42">
        <f>SUMIFS('Betaald tarief 2023'!G:G,'Betaald tarief 2023'!A:A,'Betaald percentage 2023'!A266)</f>
        <v>0</v>
      </c>
      <c r="F266" s="42">
        <f>SUMIFS('Betaald tarief 2023'!Q:Q,'Betaald tarief 2023'!A:A,'Betaald percentage 2023'!A266)</f>
        <v>0</v>
      </c>
      <c r="G266">
        <f>IFERROR(INDEX(Correcties!B:B,MATCH('Betaald percentage 2023'!A266,Correcties!A:A,0)),"")</f>
        <v>0</v>
      </c>
    </row>
    <row r="267" spans="1:7" x14ac:dyDescent="0.25">
      <c r="A267" s="45"/>
      <c r="B267" s="39" t="str">
        <f>IFERROR(INDEX('Betaald tarief 2023'!B:B,MATCH('Betaald percentage 2023'!A267,'Betaald tarief 2023'!A:A,0)),"")</f>
        <v/>
      </c>
      <c r="C267" s="39" t="str">
        <f>IFERROR(INDEX('Betaald tarief 2023'!C:C,MATCH('Betaald percentage 2023'!A267,'Betaald tarief 2023'!A:A,0)),"")</f>
        <v/>
      </c>
      <c r="D267" s="41" cm="1">
        <f t="array" ref="D267">IFERROR(E267/SUMPRODUCT(('Betaald tarief 2023'!$A$2:$A$100000='Betaald percentage 2023'!A267)*'Betaald tarief 2023'!$H$2:$H$100000*'Betaald tarief 2023'!$O$2:$O$100000),0)</f>
        <v>0</v>
      </c>
      <c r="E267" s="42">
        <f>SUMIFS('Betaald tarief 2023'!G:G,'Betaald tarief 2023'!A:A,'Betaald percentage 2023'!A267)</f>
        <v>0</v>
      </c>
      <c r="F267" s="42">
        <f>SUMIFS('Betaald tarief 2023'!Q:Q,'Betaald tarief 2023'!A:A,'Betaald percentage 2023'!A267)</f>
        <v>0</v>
      </c>
      <c r="G267">
        <f>IFERROR(INDEX(Correcties!B:B,MATCH('Betaald percentage 2023'!A267,Correcties!A:A,0)),"")</f>
        <v>0</v>
      </c>
    </row>
    <row r="268" spans="1:7" x14ac:dyDescent="0.25">
      <c r="A268" s="45"/>
      <c r="B268" s="39" t="str">
        <f>IFERROR(INDEX('Betaald tarief 2023'!B:B,MATCH('Betaald percentage 2023'!A268,'Betaald tarief 2023'!A:A,0)),"")</f>
        <v/>
      </c>
      <c r="C268" s="39" t="str">
        <f>IFERROR(INDEX('Betaald tarief 2023'!C:C,MATCH('Betaald percentage 2023'!A268,'Betaald tarief 2023'!A:A,0)),"")</f>
        <v/>
      </c>
      <c r="D268" s="41" cm="1">
        <f t="array" ref="D268">IFERROR(E268/SUMPRODUCT(('Betaald tarief 2023'!$A$2:$A$100000='Betaald percentage 2023'!A268)*'Betaald tarief 2023'!$H$2:$H$100000*'Betaald tarief 2023'!$O$2:$O$100000),0)</f>
        <v>0</v>
      </c>
      <c r="E268" s="42">
        <f>SUMIFS('Betaald tarief 2023'!G:G,'Betaald tarief 2023'!A:A,'Betaald percentage 2023'!A268)</f>
        <v>0</v>
      </c>
      <c r="F268" s="42">
        <f>SUMIFS('Betaald tarief 2023'!Q:Q,'Betaald tarief 2023'!A:A,'Betaald percentage 2023'!A268)</f>
        <v>0</v>
      </c>
      <c r="G268">
        <f>IFERROR(INDEX(Correcties!B:B,MATCH('Betaald percentage 2023'!A268,Correcties!A:A,0)),"")</f>
        <v>0</v>
      </c>
    </row>
    <row r="269" spans="1:7" x14ac:dyDescent="0.25">
      <c r="A269" s="45"/>
      <c r="B269" s="39" t="str">
        <f>IFERROR(INDEX('Betaald tarief 2023'!B:B,MATCH('Betaald percentage 2023'!A269,'Betaald tarief 2023'!A:A,0)),"")</f>
        <v/>
      </c>
      <c r="C269" s="39" t="str">
        <f>IFERROR(INDEX('Betaald tarief 2023'!C:C,MATCH('Betaald percentage 2023'!A269,'Betaald tarief 2023'!A:A,0)),"")</f>
        <v/>
      </c>
      <c r="D269" s="41" cm="1">
        <f t="array" ref="D269">IFERROR(E269/SUMPRODUCT(('Betaald tarief 2023'!$A$2:$A$100000='Betaald percentage 2023'!A269)*'Betaald tarief 2023'!$H$2:$H$100000*'Betaald tarief 2023'!$O$2:$O$100000),0)</f>
        <v>0</v>
      </c>
      <c r="E269" s="42">
        <f>SUMIFS('Betaald tarief 2023'!G:G,'Betaald tarief 2023'!A:A,'Betaald percentage 2023'!A269)</f>
        <v>0</v>
      </c>
      <c r="F269" s="42">
        <f>SUMIFS('Betaald tarief 2023'!Q:Q,'Betaald tarief 2023'!A:A,'Betaald percentage 2023'!A269)</f>
        <v>0</v>
      </c>
      <c r="G269">
        <f>IFERROR(INDEX(Correcties!B:B,MATCH('Betaald percentage 2023'!A269,Correcties!A:A,0)),"")</f>
        <v>0</v>
      </c>
    </row>
    <row r="270" spans="1:7" x14ac:dyDescent="0.25">
      <c r="A270" s="45"/>
      <c r="B270" s="39" t="str">
        <f>IFERROR(INDEX('Betaald tarief 2023'!B:B,MATCH('Betaald percentage 2023'!A270,'Betaald tarief 2023'!A:A,0)),"")</f>
        <v/>
      </c>
      <c r="C270" s="39" t="str">
        <f>IFERROR(INDEX('Betaald tarief 2023'!C:C,MATCH('Betaald percentage 2023'!A270,'Betaald tarief 2023'!A:A,0)),"")</f>
        <v/>
      </c>
      <c r="D270" s="41" cm="1">
        <f t="array" ref="D270">IFERROR(E270/SUMPRODUCT(('Betaald tarief 2023'!$A$2:$A$100000='Betaald percentage 2023'!A270)*'Betaald tarief 2023'!$H$2:$H$100000*'Betaald tarief 2023'!$O$2:$O$100000),0)</f>
        <v>0</v>
      </c>
      <c r="E270" s="42">
        <f>SUMIFS('Betaald tarief 2023'!G:G,'Betaald tarief 2023'!A:A,'Betaald percentage 2023'!A270)</f>
        <v>0</v>
      </c>
      <c r="F270" s="42">
        <f>SUMIFS('Betaald tarief 2023'!Q:Q,'Betaald tarief 2023'!A:A,'Betaald percentage 2023'!A270)</f>
        <v>0</v>
      </c>
      <c r="G270">
        <f>IFERROR(INDEX(Correcties!B:B,MATCH('Betaald percentage 2023'!A270,Correcties!A:A,0)),"")</f>
        <v>0</v>
      </c>
    </row>
    <row r="271" spans="1:7" x14ac:dyDescent="0.25">
      <c r="A271" s="45"/>
      <c r="B271" s="39" t="str">
        <f>IFERROR(INDEX('Betaald tarief 2023'!B:B,MATCH('Betaald percentage 2023'!A271,'Betaald tarief 2023'!A:A,0)),"")</f>
        <v/>
      </c>
      <c r="C271" s="39" t="str">
        <f>IFERROR(INDEX('Betaald tarief 2023'!C:C,MATCH('Betaald percentage 2023'!A271,'Betaald tarief 2023'!A:A,0)),"")</f>
        <v/>
      </c>
      <c r="D271" s="41" cm="1">
        <f t="array" ref="D271">IFERROR(E271/SUMPRODUCT(('Betaald tarief 2023'!$A$2:$A$100000='Betaald percentage 2023'!A271)*'Betaald tarief 2023'!$H$2:$H$100000*'Betaald tarief 2023'!$O$2:$O$100000),0)</f>
        <v>0</v>
      </c>
      <c r="E271" s="42">
        <f>SUMIFS('Betaald tarief 2023'!G:G,'Betaald tarief 2023'!A:A,'Betaald percentage 2023'!A271)</f>
        <v>0</v>
      </c>
      <c r="F271" s="42">
        <f>SUMIFS('Betaald tarief 2023'!Q:Q,'Betaald tarief 2023'!A:A,'Betaald percentage 2023'!A271)</f>
        <v>0</v>
      </c>
      <c r="G271">
        <f>IFERROR(INDEX(Correcties!B:B,MATCH('Betaald percentage 2023'!A271,Correcties!A:A,0)),"")</f>
        <v>0</v>
      </c>
    </row>
    <row r="272" spans="1:7" x14ac:dyDescent="0.25">
      <c r="A272" s="45"/>
      <c r="B272" s="39" t="str">
        <f>IFERROR(INDEX('Betaald tarief 2023'!B:B,MATCH('Betaald percentage 2023'!A272,'Betaald tarief 2023'!A:A,0)),"")</f>
        <v/>
      </c>
      <c r="C272" s="39" t="str">
        <f>IFERROR(INDEX('Betaald tarief 2023'!C:C,MATCH('Betaald percentage 2023'!A272,'Betaald tarief 2023'!A:A,0)),"")</f>
        <v/>
      </c>
      <c r="D272" s="41" cm="1">
        <f t="array" ref="D272">IFERROR(E272/SUMPRODUCT(('Betaald tarief 2023'!$A$2:$A$100000='Betaald percentage 2023'!A272)*'Betaald tarief 2023'!$H$2:$H$100000*'Betaald tarief 2023'!$O$2:$O$100000),0)</f>
        <v>0</v>
      </c>
      <c r="E272" s="42">
        <f>SUMIFS('Betaald tarief 2023'!G:G,'Betaald tarief 2023'!A:A,'Betaald percentage 2023'!A272)</f>
        <v>0</v>
      </c>
      <c r="F272" s="42">
        <f>SUMIFS('Betaald tarief 2023'!Q:Q,'Betaald tarief 2023'!A:A,'Betaald percentage 2023'!A272)</f>
        <v>0</v>
      </c>
      <c r="G272">
        <f>IFERROR(INDEX(Correcties!B:B,MATCH('Betaald percentage 2023'!A272,Correcties!A:A,0)),"")</f>
        <v>0</v>
      </c>
    </row>
    <row r="273" spans="1:7" x14ac:dyDescent="0.25">
      <c r="A273" s="45"/>
      <c r="B273" s="39" t="str">
        <f>IFERROR(INDEX('Betaald tarief 2023'!B:B,MATCH('Betaald percentage 2023'!A273,'Betaald tarief 2023'!A:A,0)),"")</f>
        <v/>
      </c>
      <c r="C273" s="39" t="str">
        <f>IFERROR(INDEX('Betaald tarief 2023'!C:C,MATCH('Betaald percentage 2023'!A273,'Betaald tarief 2023'!A:A,0)),"")</f>
        <v/>
      </c>
      <c r="D273" s="41" cm="1">
        <f t="array" ref="D273">IFERROR(E273/SUMPRODUCT(('Betaald tarief 2023'!$A$2:$A$100000='Betaald percentage 2023'!A273)*'Betaald tarief 2023'!$H$2:$H$100000*'Betaald tarief 2023'!$O$2:$O$100000),0)</f>
        <v>0</v>
      </c>
      <c r="E273" s="42">
        <f>SUMIFS('Betaald tarief 2023'!G:G,'Betaald tarief 2023'!A:A,'Betaald percentage 2023'!A273)</f>
        <v>0</v>
      </c>
      <c r="F273" s="42">
        <f>SUMIFS('Betaald tarief 2023'!Q:Q,'Betaald tarief 2023'!A:A,'Betaald percentage 2023'!A273)</f>
        <v>0</v>
      </c>
      <c r="G273">
        <f>IFERROR(INDEX(Correcties!B:B,MATCH('Betaald percentage 2023'!A273,Correcties!A:A,0)),"")</f>
        <v>0</v>
      </c>
    </row>
    <row r="274" spans="1:7" x14ac:dyDescent="0.25">
      <c r="A274" s="45"/>
      <c r="B274" s="39" t="str">
        <f>IFERROR(INDEX('Betaald tarief 2023'!B:B,MATCH('Betaald percentage 2023'!A274,'Betaald tarief 2023'!A:A,0)),"")</f>
        <v/>
      </c>
      <c r="C274" s="39" t="str">
        <f>IFERROR(INDEX('Betaald tarief 2023'!C:C,MATCH('Betaald percentage 2023'!A274,'Betaald tarief 2023'!A:A,0)),"")</f>
        <v/>
      </c>
      <c r="D274" s="41" cm="1">
        <f t="array" ref="D274">IFERROR(E274/SUMPRODUCT(('Betaald tarief 2023'!$A$2:$A$100000='Betaald percentage 2023'!A274)*'Betaald tarief 2023'!$H$2:$H$100000*'Betaald tarief 2023'!$O$2:$O$100000),0)</f>
        <v>0</v>
      </c>
      <c r="E274" s="42">
        <f>SUMIFS('Betaald tarief 2023'!G:G,'Betaald tarief 2023'!A:A,'Betaald percentage 2023'!A274)</f>
        <v>0</v>
      </c>
      <c r="F274" s="42">
        <f>SUMIFS('Betaald tarief 2023'!Q:Q,'Betaald tarief 2023'!A:A,'Betaald percentage 2023'!A274)</f>
        <v>0</v>
      </c>
      <c r="G274">
        <f>IFERROR(INDEX(Correcties!B:B,MATCH('Betaald percentage 2023'!A274,Correcties!A:A,0)),"")</f>
        <v>0</v>
      </c>
    </row>
    <row r="275" spans="1:7" x14ac:dyDescent="0.25">
      <c r="A275" s="45"/>
      <c r="B275" s="39" t="str">
        <f>IFERROR(INDEX('Betaald tarief 2023'!B:B,MATCH('Betaald percentage 2023'!A275,'Betaald tarief 2023'!A:A,0)),"")</f>
        <v/>
      </c>
      <c r="C275" s="39" t="str">
        <f>IFERROR(INDEX('Betaald tarief 2023'!C:C,MATCH('Betaald percentage 2023'!A275,'Betaald tarief 2023'!A:A,0)),"")</f>
        <v/>
      </c>
      <c r="D275" s="41" cm="1">
        <f t="array" ref="D275">IFERROR(E275/SUMPRODUCT(('Betaald tarief 2023'!$A$2:$A$100000='Betaald percentage 2023'!A275)*'Betaald tarief 2023'!$H$2:$H$100000*'Betaald tarief 2023'!$O$2:$O$100000),0)</f>
        <v>0</v>
      </c>
      <c r="E275" s="42">
        <f>SUMIFS('Betaald tarief 2023'!G:G,'Betaald tarief 2023'!A:A,'Betaald percentage 2023'!A275)</f>
        <v>0</v>
      </c>
      <c r="F275" s="42">
        <f>SUMIFS('Betaald tarief 2023'!Q:Q,'Betaald tarief 2023'!A:A,'Betaald percentage 2023'!A275)</f>
        <v>0</v>
      </c>
      <c r="G275">
        <f>IFERROR(INDEX(Correcties!B:B,MATCH('Betaald percentage 2023'!A275,Correcties!A:A,0)),"")</f>
        <v>0</v>
      </c>
    </row>
    <row r="276" spans="1:7" x14ac:dyDescent="0.25">
      <c r="A276" s="45"/>
      <c r="B276" s="39" t="str">
        <f>IFERROR(INDEX('Betaald tarief 2023'!B:B,MATCH('Betaald percentage 2023'!A276,'Betaald tarief 2023'!A:A,0)),"")</f>
        <v/>
      </c>
      <c r="C276" s="39" t="str">
        <f>IFERROR(INDEX('Betaald tarief 2023'!C:C,MATCH('Betaald percentage 2023'!A276,'Betaald tarief 2023'!A:A,0)),"")</f>
        <v/>
      </c>
      <c r="D276" s="41" cm="1">
        <f t="array" ref="D276">IFERROR(E276/SUMPRODUCT(('Betaald tarief 2023'!$A$2:$A$100000='Betaald percentage 2023'!A276)*'Betaald tarief 2023'!$H$2:$H$100000*'Betaald tarief 2023'!$O$2:$O$100000),0)</f>
        <v>0</v>
      </c>
      <c r="E276" s="42">
        <f>SUMIFS('Betaald tarief 2023'!G:G,'Betaald tarief 2023'!A:A,'Betaald percentage 2023'!A276)</f>
        <v>0</v>
      </c>
      <c r="F276" s="42">
        <f>SUMIFS('Betaald tarief 2023'!Q:Q,'Betaald tarief 2023'!A:A,'Betaald percentage 2023'!A276)</f>
        <v>0</v>
      </c>
      <c r="G276">
        <f>IFERROR(INDEX(Correcties!B:B,MATCH('Betaald percentage 2023'!A276,Correcties!A:A,0)),"")</f>
        <v>0</v>
      </c>
    </row>
    <row r="277" spans="1:7" x14ac:dyDescent="0.25">
      <c r="A277" s="45"/>
      <c r="B277" s="39" t="str">
        <f>IFERROR(INDEX('Betaald tarief 2023'!B:B,MATCH('Betaald percentage 2023'!A277,'Betaald tarief 2023'!A:A,0)),"")</f>
        <v/>
      </c>
      <c r="C277" s="39" t="str">
        <f>IFERROR(INDEX('Betaald tarief 2023'!C:C,MATCH('Betaald percentage 2023'!A277,'Betaald tarief 2023'!A:A,0)),"")</f>
        <v/>
      </c>
      <c r="D277" s="41" cm="1">
        <f t="array" ref="D277">IFERROR(E277/SUMPRODUCT(('Betaald tarief 2023'!$A$2:$A$100000='Betaald percentage 2023'!A277)*'Betaald tarief 2023'!$H$2:$H$100000*'Betaald tarief 2023'!$O$2:$O$100000),0)</f>
        <v>0</v>
      </c>
      <c r="E277" s="42">
        <f>SUMIFS('Betaald tarief 2023'!G:G,'Betaald tarief 2023'!A:A,'Betaald percentage 2023'!A277)</f>
        <v>0</v>
      </c>
      <c r="F277" s="42">
        <f>SUMIFS('Betaald tarief 2023'!Q:Q,'Betaald tarief 2023'!A:A,'Betaald percentage 2023'!A277)</f>
        <v>0</v>
      </c>
      <c r="G277">
        <f>IFERROR(INDEX(Correcties!B:B,MATCH('Betaald percentage 2023'!A277,Correcties!A:A,0)),"")</f>
        <v>0</v>
      </c>
    </row>
    <row r="278" spans="1:7" x14ac:dyDescent="0.25">
      <c r="A278" s="45"/>
      <c r="B278" s="39" t="str">
        <f>IFERROR(INDEX('Betaald tarief 2023'!B:B,MATCH('Betaald percentage 2023'!A278,'Betaald tarief 2023'!A:A,0)),"")</f>
        <v/>
      </c>
      <c r="C278" s="39" t="str">
        <f>IFERROR(INDEX('Betaald tarief 2023'!C:C,MATCH('Betaald percentage 2023'!A278,'Betaald tarief 2023'!A:A,0)),"")</f>
        <v/>
      </c>
      <c r="D278" s="41" cm="1">
        <f t="array" ref="D278">IFERROR(E278/SUMPRODUCT(('Betaald tarief 2023'!$A$2:$A$100000='Betaald percentage 2023'!A278)*'Betaald tarief 2023'!$H$2:$H$100000*'Betaald tarief 2023'!$O$2:$O$100000),0)</f>
        <v>0</v>
      </c>
      <c r="E278" s="42">
        <f>SUMIFS('Betaald tarief 2023'!G:G,'Betaald tarief 2023'!A:A,'Betaald percentage 2023'!A278)</f>
        <v>0</v>
      </c>
      <c r="F278" s="42">
        <f>SUMIFS('Betaald tarief 2023'!Q:Q,'Betaald tarief 2023'!A:A,'Betaald percentage 2023'!A278)</f>
        <v>0</v>
      </c>
      <c r="G278">
        <f>IFERROR(INDEX(Correcties!B:B,MATCH('Betaald percentage 2023'!A278,Correcties!A:A,0)),"")</f>
        <v>0</v>
      </c>
    </row>
    <row r="279" spans="1:7" x14ac:dyDescent="0.25">
      <c r="A279" s="45"/>
      <c r="B279" s="39" t="str">
        <f>IFERROR(INDEX('Betaald tarief 2023'!B:B,MATCH('Betaald percentage 2023'!A279,'Betaald tarief 2023'!A:A,0)),"")</f>
        <v/>
      </c>
      <c r="C279" s="39" t="str">
        <f>IFERROR(INDEX('Betaald tarief 2023'!C:C,MATCH('Betaald percentage 2023'!A279,'Betaald tarief 2023'!A:A,0)),"")</f>
        <v/>
      </c>
      <c r="D279" s="41" cm="1">
        <f t="array" ref="D279">IFERROR(E279/SUMPRODUCT(('Betaald tarief 2023'!$A$2:$A$100000='Betaald percentage 2023'!A279)*'Betaald tarief 2023'!$H$2:$H$100000*'Betaald tarief 2023'!$O$2:$O$100000),0)</f>
        <v>0</v>
      </c>
      <c r="E279" s="42">
        <f>SUMIFS('Betaald tarief 2023'!G:G,'Betaald tarief 2023'!A:A,'Betaald percentage 2023'!A279)</f>
        <v>0</v>
      </c>
      <c r="F279" s="42">
        <f>SUMIFS('Betaald tarief 2023'!Q:Q,'Betaald tarief 2023'!A:A,'Betaald percentage 2023'!A279)</f>
        <v>0</v>
      </c>
      <c r="G279">
        <f>IFERROR(INDEX(Correcties!B:B,MATCH('Betaald percentage 2023'!A279,Correcties!A:A,0)),"")</f>
        <v>0</v>
      </c>
    </row>
    <row r="280" spans="1:7" x14ac:dyDescent="0.25">
      <c r="A280" s="45"/>
      <c r="B280" s="39" t="str">
        <f>IFERROR(INDEX('Betaald tarief 2023'!B:B,MATCH('Betaald percentage 2023'!A280,'Betaald tarief 2023'!A:A,0)),"")</f>
        <v/>
      </c>
      <c r="C280" s="39" t="str">
        <f>IFERROR(INDEX('Betaald tarief 2023'!C:C,MATCH('Betaald percentage 2023'!A280,'Betaald tarief 2023'!A:A,0)),"")</f>
        <v/>
      </c>
      <c r="D280" s="41" cm="1">
        <f t="array" ref="D280">IFERROR(E280/SUMPRODUCT(('Betaald tarief 2023'!$A$2:$A$100000='Betaald percentage 2023'!A280)*'Betaald tarief 2023'!$H$2:$H$100000*'Betaald tarief 2023'!$O$2:$O$100000),0)</f>
        <v>0</v>
      </c>
      <c r="E280" s="42">
        <f>SUMIFS('Betaald tarief 2023'!G:G,'Betaald tarief 2023'!A:A,'Betaald percentage 2023'!A280)</f>
        <v>0</v>
      </c>
      <c r="F280" s="42">
        <f>SUMIFS('Betaald tarief 2023'!Q:Q,'Betaald tarief 2023'!A:A,'Betaald percentage 2023'!A280)</f>
        <v>0</v>
      </c>
      <c r="G280">
        <f>IFERROR(INDEX(Correcties!B:B,MATCH('Betaald percentage 2023'!A280,Correcties!A:A,0)),"")</f>
        <v>0</v>
      </c>
    </row>
    <row r="281" spans="1:7" x14ac:dyDescent="0.25">
      <c r="A281" s="45"/>
      <c r="B281" s="39" t="str">
        <f>IFERROR(INDEX('Betaald tarief 2023'!B:B,MATCH('Betaald percentage 2023'!A281,'Betaald tarief 2023'!A:A,0)),"")</f>
        <v/>
      </c>
      <c r="C281" s="39" t="str">
        <f>IFERROR(INDEX('Betaald tarief 2023'!C:C,MATCH('Betaald percentage 2023'!A281,'Betaald tarief 2023'!A:A,0)),"")</f>
        <v/>
      </c>
      <c r="D281" s="41" cm="1">
        <f t="array" ref="D281">IFERROR(E281/SUMPRODUCT(('Betaald tarief 2023'!$A$2:$A$100000='Betaald percentage 2023'!A281)*'Betaald tarief 2023'!$H$2:$H$100000*'Betaald tarief 2023'!$O$2:$O$100000),0)</f>
        <v>0</v>
      </c>
      <c r="E281" s="42">
        <f>SUMIFS('Betaald tarief 2023'!G:G,'Betaald tarief 2023'!A:A,'Betaald percentage 2023'!A281)</f>
        <v>0</v>
      </c>
      <c r="F281" s="42">
        <f>SUMIFS('Betaald tarief 2023'!Q:Q,'Betaald tarief 2023'!A:A,'Betaald percentage 2023'!A281)</f>
        <v>0</v>
      </c>
      <c r="G281">
        <f>IFERROR(INDEX(Correcties!B:B,MATCH('Betaald percentage 2023'!A281,Correcties!A:A,0)),"")</f>
        <v>0</v>
      </c>
    </row>
    <row r="282" spans="1:7" x14ac:dyDescent="0.25">
      <c r="A282" s="45"/>
      <c r="B282" s="39" t="str">
        <f>IFERROR(INDEX('Betaald tarief 2023'!B:B,MATCH('Betaald percentage 2023'!A282,'Betaald tarief 2023'!A:A,0)),"")</f>
        <v/>
      </c>
      <c r="C282" s="39" t="str">
        <f>IFERROR(INDEX('Betaald tarief 2023'!C:C,MATCH('Betaald percentage 2023'!A282,'Betaald tarief 2023'!A:A,0)),"")</f>
        <v/>
      </c>
      <c r="D282" s="41" cm="1">
        <f t="array" ref="D282">IFERROR(E282/SUMPRODUCT(('Betaald tarief 2023'!$A$2:$A$100000='Betaald percentage 2023'!A282)*'Betaald tarief 2023'!$H$2:$H$100000*'Betaald tarief 2023'!$O$2:$O$100000),0)</f>
        <v>0</v>
      </c>
      <c r="E282" s="42">
        <f>SUMIFS('Betaald tarief 2023'!G:G,'Betaald tarief 2023'!A:A,'Betaald percentage 2023'!A282)</f>
        <v>0</v>
      </c>
      <c r="F282" s="42">
        <f>SUMIFS('Betaald tarief 2023'!Q:Q,'Betaald tarief 2023'!A:A,'Betaald percentage 2023'!A282)</f>
        <v>0</v>
      </c>
      <c r="G282">
        <f>IFERROR(INDEX(Correcties!B:B,MATCH('Betaald percentage 2023'!A282,Correcties!A:A,0)),"")</f>
        <v>0</v>
      </c>
    </row>
    <row r="283" spans="1:7" x14ac:dyDescent="0.25">
      <c r="A283" s="45"/>
      <c r="B283" s="39" t="str">
        <f>IFERROR(INDEX('Betaald tarief 2023'!B:B,MATCH('Betaald percentage 2023'!A283,'Betaald tarief 2023'!A:A,0)),"")</f>
        <v/>
      </c>
      <c r="C283" s="39" t="str">
        <f>IFERROR(INDEX('Betaald tarief 2023'!C:C,MATCH('Betaald percentage 2023'!A283,'Betaald tarief 2023'!A:A,0)),"")</f>
        <v/>
      </c>
      <c r="D283" s="41" cm="1">
        <f t="array" ref="D283">IFERROR(E283/SUMPRODUCT(('Betaald tarief 2023'!$A$2:$A$100000='Betaald percentage 2023'!A283)*'Betaald tarief 2023'!$H$2:$H$100000*'Betaald tarief 2023'!$O$2:$O$100000),0)</f>
        <v>0</v>
      </c>
      <c r="E283" s="42">
        <f>SUMIFS('Betaald tarief 2023'!G:G,'Betaald tarief 2023'!A:A,'Betaald percentage 2023'!A283)</f>
        <v>0</v>
      </c>
      <c r="F283" s="42">
        <f>SUMIFS('Betaald tarief 2023'!Q:Q,'Betaald tarief 2023'!A:A,'Betaald percentage 2023'!A283)</f>
        <v>0</v>
      </c>
      <c r="G283">
        <f>IFERROR(INDEX(Correcties!B:B,MATCH('Betaald percentage 2023'!A283,Correcties!A:A,0)),"")</f>
        <v>0</v>
      </c>
    </row>
    <row r="284" spans="1:7" x14ac:dyDescent="0.25">
      <c r="A284" s="45"/>
      <c r="B284" s="39" t="str">
        <f>IFERROR(INDEX('Betaald tarief 2023'!B:B,MATCH('Betaald percentage 2023'!A284,'Betaald tarief 2023'!A:A,0)),"")</f>
        <v/>
      </c>
      <c r="C284" s="39" t="str">
        <f>IFERROR(INDEX('Betaald tarief 2023'!C:C,MATCH('Betaald percentage 2023'!A284,'Betaald tarief 2023'!A:A,0)),"")</f>
        <v/>
      </c>
      <c r="D284" s="41" cm="1">
        <f t="array" ref="D284">IFERROR(E284/SUMPRODUCT(('Betaald tarief 2023'!$A$2:$A$100000='Betaald percentage 2023'!A284)*'Betaald tarief 2023'!$H$2:$H$100000*'Betaald tarief 2023'!$O$2:$O$100000),0)</f>
        <v>0</v>
      </c>
      <c r="E284" s="42">
        <f>SUMIFS('Betaald tarief 2023'!G:G,'Betaald tarief 2023'!A:A,'Betaald percentage 2023'!A284)</f>
        <v>0</v>
      </c>
      <c r="F284" s="42">
        <f>SUMIFS('Betaald tarief 2023'!Q:Q,'Betaald tarief 2023'!A:A,'Betaald percentage 2023'!A284)</f>
        <v>0</v>
      </c>
      <c r="G284">
        <f>IFERROR(INDEX(Correcties!B:B,MATCH('Betaald percentage 2023'!A284,Correcties!A:A,0)),"")</f>
        <v>0</v>
      </c>
    </row>
    <row r="285" spans="1:7" x14ac:dyDescent="0.25">
      <c r="A285" s="45"/>
      <c r="B285" s="39" t="str">
        <f>IFERROR(INDEX('Betaald tarief 2023'!B:B,MATCH('Betaald percentage 2023'!A285,'Betaald tarief 2023'!A:A,0)),"")</f>
        <v/>
      </c>
      <c r="C285" s="39" t="str">
        <f>IFERROR(INDEX('Betaald tarief 2023'!C:C,MATCH('Betaald percentage 2023'!A285,'Betaald tarief 2023'!A:A,0)),"")</f>
        <v/>
      </c>
      <c r="D285" s="41" cm="1">
        <f t="array" ref="D285">IFERROR(E285/SUMPRODUCT(('Betaald tarief 2023'!$A$2:$A$100000='Betaald percentage 2023'!A285)*'Betaald tarief 2023'!$H$2:$H$100000*'Betaald tarief 2023'!$O$2:$O$100000),0)</f>
        <v>0</v>
      </c>
      <c r="E285" s="42">
        <f>SUMIFS('Betaald tarief 2023'!G:G,'Betaald tarief 2023'!A:A,'Betaald percentage 2023'!A285)</f>
        <v>0</v>
      </c>
      <c r="F285" s="42">
        <f>SUMIFS('Betaald tarief 2023'!Q:Q,'Betaald tarief 2023'!A:A,'Betaald percentage 2023'!A285)</f>
        <v>0</v>
      </c>
      <c r="G285">
        <f>IFERROR(INDEX(Correcties!B:B,MATCH('Betaald percentage 2023'!A285,Correcties!A:A,0)),"")</f>
        <v>0</v>
      </c>
    </row>
    <row r="286" spans="1:7" x14ac:dyDescent="0.25">
      <c r="A286" s="45"/>
      <c r="B286" s="39" t="str">
        <f>IFERROR(INDEX('Betaald tarief 2023'!B:B,MATCH('Betaald percentage 2023'!A286,'Betaald tarief 2023'!A:A,0)),"")</f>
        <v/>
      </c>
      <c r="C286" s="39" t="str">
        <f>IFERROR(INDEX('Betaald tarief 2023'!C:C,MATCH('Betaald percentage 2023'!A286,'Betaald tarief 2023'!A:A,0)),"")</f>
        <v/>
      </c>
      <c r="D286" s="41" cm="1">
        <f t="array" ref="D286">IFERROR(E286/SUMPRODUCT(('Betaald tarief 2023'!$A$2:$A$100000='Betaald percentage 2023'!A286)*'Betaald tarief 2023'!$H$2:$H$100000*'Betaald tarief 2023'!$O$2:$O$100000),0)</f>
        <v>0</v>
      </c>
      <c r="E286" s="42">
        <f>SUMIFS('Betaald tarief 2023'!G:G,'Betaald tarief 2023'!A:A,'Betaald percentage 2023'!A286)</f>
        <v>0</v>
      </c>
      <c r="F286" s="42">
        <f>SUMIFS('Betaald tarief 2023'!Q:Q,'Betaald tarief 2023'!A:A,'Betaald percentage 2023'!A286)</f>
        <v>0</v>
      </c>
      <c r="G286">
        <f>IFERROR(INDEX(Correcties!B:B,MATCH('Betaald percentage 2023'!A286,Correcties!A:A,0)),"")</f>
        <v>0</v>
      </c>
    </row>
    <row r="287" spans="1:7" x14ac:dyDescent="0.25">
      <c r="A287" s="45"/>
      <c r="B287" s="39" t="str">
        <f>IFERROR(INDEX('Betaald tarief 2023'!B:B,MATCH('Betaald percentage 2023'!A287,'Betaald tarief 2023'!A:A,0)),"")</f>
        <v/>
      </c>
      <c r="C287" s="39" t="str">
        <f>IFERROR(INDEX('Betaald tarief 2023'!C:C,MATCH('Betaald percentage 2023'!A287,'Betaald tarief 2023'!A:A,0)),"")</f>
        <v/>
      </c>
      <c r="D287" s="41" cm="1">
        <f t="array" ref="D287">IFERROR(E287/SUMPRODUCT(('Betaald tarief 2023'!$A$2:$A$100000='Betaald percentage 2023'!A287)*'Betaald tarief 2023'!$H$2:$H$100000*'Betaald tarief 2023'!$O$2:$O$100000),0)</f>
        <v>0</v>
      </c>
      <c r="E287" s="42">
        <f>SUMIFS('Betaald tarief 2023'!G:G,'Betaald tarief 2023'!A:A,'Betaald percentage 2023'!A287)</f>
        <v>0</v>
      </c>
      <c r="F287" s="42">
        <f>SUMIFS('Betaald tarief 2023'!Q:Q,'Betaald tarief 2023'!A:A,'Betaald percentage 2023'!A287)</f>
        <v>0</v>
      </c>
      <c r="G287">
        <f>IFERROR(INDEX(Correcties!B:B,MATCH('Betaald percentage 2023'!A287,Correcties!A:A,0)),"")</f>
        <v>0</v>
      </c>
    </row>
    <row r="288" spans="1:7" x14ac:dyDescent="0.25">
      <c r="A288" s="45"/>
      <c r="B288" s="39" t="str">
        <f>IFERROR(INDEX('Betaald tarief 2023'!B:B,MATCH('Betaald percentage 2023'!A288,'Betaald tarief 2023'!A:A,0)),"")</f>
        <v/>
      </c>
      <c r="C288" s="39" t="str">
        <f>IFERROR(INDEX('Betaald tarief 2023'!C:C,MATCH('Betaald percentage 2023'!A288,'Betaald tarief 2023'!A:A,0)),"")</f>
        <v/>
      </c>
      <c r="D288" s="41" cm="1">
        <f t="array" ref="D288">IFERROR(E288/SUMPRODUCT(('Betaald tarief 2023'!$A$2:$A$100000='Betaald percentage 2023'!A288)*'Betaald tarief 2023'!$H$2:$H$100000*'Betaald tarief 2023'!$O$2:$O$100000),0)</f>
        <v>0</v>
      </c>
      <c r="E288" s="42">
        <f>SUMIFS('Betaald tarief 2023'!G:G,'Betaald tarief 2023'!A:A,'Betaald percentage 2023'!A288)</f>
        <v>0</v>
      </c>
      <c r="F288" s="42">
        <f>SUMIFS('Betaald tarief 2023'!Q:Q,'Betaald tarief 2023'!A:A,'Betaald percentage 2023'!A288)</f>
        <v>0</v>
      </c>
      <c r="G288">
        <f>IFERROR(INDEX(Correcties!B:B,MATCH('Betaald percentage 2023'!A288,Correcties!A:A,0)),"")</f>
        <v>0</v>
      </c>
    </row>
    <row r="289" spans="1:7" x14ac:dyDescent="0.25">
      <c r="A289" s="45"/>
      <c r="B289" s="39" t="str">
        <f>IFERROR(INDEX('Betaald tarief 2023'!B:B,MATCH('Betaald percentage 2023'!A289,'Betaald tarief 2023'!A:A,0)),"")</f>
        <v/>
      </c>
      <c r="C289" s="39" t="str">
        <f>IFERROR(INDEX('Betaald tarief 2023'!C:C,MATCH('Betaald percentage 2023'!A289,'Betaald tarief 2023'!A:A,0)),"")</f>
        <v/>
      </c>
      <c r="D289" s="41" cm="1">
        <f t="array" ref="D289">IFERROR(E289/SUMPRODUCT(('Betaald tarief 2023'!$A$2:$A$100000='Betaald percentage 2023'!A289)*'Betaald tarief 2023'!$H$2:$H$100000*'Betaald tarief 2023'!$O$2:$O$100000),0)</f>
        <v>0</v>
      </c>
      <c r="E289" s="42">
        <f>SUMIFS('Betaald tarief 2023'!G:G,'Betaald tarief 2023'!A:A,'Betaald percentage 2023'!A289)</f>
        <v>0</v>
      </c>
      <c r="F289" s="42">
        <f>SUMIFS('Betaald tarief 2023'!Q:Q,'Betaald tarief 2023'!A:A,'Betaald percentage 2023'!A289)</f>
        <v>0</v>
      </c>
      <c r="G289">
        <f>IFERROR(INDEX(Correcties!B:B,MATCH('Betaald percentage 2023'!A289,Correcties!A:A,0)),"")</f>
        <v>0</v>
      </c>
    </row>
    <row r="290" spans="1:7" x14ac:dyDescent="0.25">
      <c r="A290" s="45"/>
      <c r="B290" s="39" t="str">
        <f>IFERROR(INDEX('Betaald tarief 2023'!B:B,MATCH('Betaald percentage 2023'!A290,'Betaald tarief 2023'!A:A,0)),"")</f>
        <v/>
      </c>
      <c r="C290" s="39" t="str">
        <f>IFERROR(INDEX('Betaald tarief 2023'!C:C,MATCH('Betaald percentage 2023'!A290,'Betaald tarief 2023'!A:A,0)),"")</f>
        <v/>
      </c>
      <c r="D290" s="41" cm="1">
        <f t="array" ref="D290">IFERROR(E290/SUMPRODUCT(('Betaald tarief 2023'!$A$2:$A$100000='Betaald percentage 2023'!A290)*'Betaald tarief 2023'!$H$2:$H$100000*'Betaald tarief 2023'!$O$2:$O$100000),0)</f>
        <v>0</v>
      </c>
      <c r="E290" s="42">
        <f>SUMIFS('Betaald tarief 2023'!G:G,'Betaald tarief 2023'!A:A,'Betaald percentage 2023'!A290)</f>
        <v>0</v>
      </c>
      <c r="F290" s="42">
        <f>SUMIFS('Betaald tarief 2023'!Q:Q,'Betaald tarief 2023'!A:A,'Betaald percentage 2023'!A290)</f>
        <v>0</v>
      </c>
      <c r="G290">
        <f>IFERROR(INDEX(Correcties!B:B,MATCH('Betaald percentage 2023'!A290,Correcties!A:A,0)),"")</f>
        <v>0</v>
      </c>
    </row>
    <row r="291" spans="1:7" x14ac:dyDescent="0.25">
      <c r="A291" s="45"/>
      <c r="B291" s="39" t="str">
        <f>IFERROR(INDEX('Betaald tarief 2023'!B:B,MATCH('Betaald percentage 2023'!A291,'Betaald tarief 2023'!A:A,0)),"")</f>
        <v/>
      </c>
      <c r="C291" s="39" t="str">
        <f>IFERROR(INDEX('Betaald tarief 2023'!C:C,MATCH('Betaald percentage 2023'!A291,'Betaald tarief 2023'!A:A,0)),"")</f>
        <v/>
      </c>
      <c r="D291" s="41" cm="1">
        <f t="array" ref="D291">IFERROR(E291/SUMPRODUCT(('Betaald tarief 2023'!$A$2:$A$100000='Betaald percentage 2023'!A291)*'Betaald tarief 2023'!$H$2:$H$100000*'Betaald tarief 2023'!$O$2:$O$100000),0)</f>
        <v>0</v>
      </c>
      <c r="E291" s="42">
        <f>SUMIFS('Betaald tarief 2023'!G:G,'Betaald tarief 2023'!A:A,'Betaald percentage 2023'!A291)</f>
        <v>0</v>
      </c>
      <c r="F291" s="42">
        <f>SUMIFS('Betaald tarief 2023'!Q:Q,'Betaald tarief 2023'!A:A,'Betaald percentage 2023'!A291)</f>
        <v>0</v>
      </c>
      <c r="G291">
        <f>IFERROR(INDEX(Correcties!B:B,MATCH('Betaald percentage 2023'!A291,Correcties!A:A,0)),"")</f>
        <v>0</v>
      </c>
    </row>
    <row r="292" spans="1:7" x14ac:dyDescent="0.25">
      <c r="A292" s="45"/>
      <c r="B292" s="39" t="str">
        <f>IFERROR(INDEX('Betaald tarief 2023'!B:B,MATCH('Betaald percentage 2023'!A292,'Betaald tarief 2023'!A:A,0)),"")</f>
        <v/>
      </c>
      <c r="C292" s="39" t="str">
        <f>IFERROR(INDEX('Betaald tarief 2023'!C:C,MATCH('Betaald percentage 2023'!A292,'Betaald tarief 2023'!A:A,0)),"")</f>
        <v/>
      </c>
      <c r="D292" s="41" cm="1">
        <f t="array" ref="D292">IFERROR(E292/SUMPRODUCT(('Betaald tarief 2023'!$A$2:$A$100000='Betaald percentage 2023'!A292)*'Betaald tarief 2023'!$H$2:$H$100000*'Betaald tarief 2023'!$O$2:$O$100000),0)</f>
        <v>0</v>
      </c>
      <c r="E292" s="42">
        <f>SUMIFS('Betaald tarief 2023'!G:G,'Betaald tarief 2023'!A:A,'Betaald percentage 2023'!A292)</f>
        <v>0</v>
      </c>
      <c r="F292" s="42">
        <f>SUMIFS('Betaald tarief 2023'!Q:Q,'Betaald tarief 2023'!A:A,'Betaald percentage 2023'!A292)</f>
        <v>0</v>
      </c>
      <c r="G292">
        <f>IFERROR(INDEX(Correcties!B:B,MATCH('Betaald percentage 2023'!A292,Correcties!A:A,0)),"")</f>
        <v>0</v>
      </c>
    </row>
    <row r="293" spans="1:7" x14ac:dyDescent="0.25">
      <c r="A293" s="45"/>
      <c r="B293" s="39" t="str">
        <f>IFERROR(INDEX('Betaald tarief 2023'!B:B,MATCH('Betaald percentage 2023'!A293,'Betaald tarief 2023'!A:A,0)),"")</f>
        <v/>
      </c>
      <c r="C293" s="39" t="str">
        <f>IFERROR(INDEX('Betaald tarief 2023'!C:C,MATCH('Betaald percentage 2023'!A293,'Betaald tarief 2023'!A:A,0)),"")</f>
        <v/>
      </c>
      <c r="D293" s="41" cm="1">
        <f t="array" ref="D293">IFERROR(E293/SUMPRODUCT(('Betaald tarief 2023'!$A$2:$A$100000='Betaald percentage 2023'!A293)*'Betaald tarief 2023'!$H$2:$H$100000*'Betaald tarief 2023'!$O$2:$O$100000),0)</f>
        <v>0</v>
      </c>
      <c r="E293" s="42">
        <f>SUMIFS('Betaald tarief 2023'!G:G,'Betaald tarief 2023'!A:A,'Betaald percentage 2023'!A293)</f>
        <v>0</v>
      </c>
      <c r="F293" s="42">
        <f>SUMIFS('Betaald tarief 2023'!Q:Q,'Betaald tarief 2023'!A:A,'Betaald percentage 2023'!A293)</f>
        <v>0</v>
      </c>
      <c r="G293">
        <f>IFERROR(INDEX(Correcties!B:B,MATCH('Betaald percentage 2023'!A293,Correcties!A:A,0)),"")</f>
        <v>0</v>
      </c>
    </row>
    <row r="294" spans="1:7" x14ac:dyDescent="0.25">
      <c r="A294" s="45"/>
      <c r="B294" s="39" t="str">
        <f>IFERROR(INDEX('Betaald tarief 2023'!B:B,MATCH('Betaald percentage 2023'!A294,'Betaald tarief 2023'!A:A,0)),"")</f>
        <v/>
      </c>
      <c r="C294" s="39" t="str">
        <f>IFERROR(INDEX('Betaald tarief 2023'!C:C,MATCH('Betaald percentage 2023'!A294,'Betaald tarief 2023'!A:A,0)),"")</f>
        <v/>
      </c>
      <c r="D294" s="41" cm="1">
        <f t="array" ref="D294">IFERROR(E294/SUMPRODUCT(('Betaald tarief 2023'!$A$2:$A$100000='Betaald percentage 2023'!A294)*'Betaald tarief 2023'!$H$2:$H$100000*'Betaald tarief 2023'!$O$2:$O$100000),0)</f>
        <v>0</v>
      </c>
      <c r="E294" s="42">
        <f>SUMIFS('Betaald tarief 2023'!G:G,'Betaald tarief 2023'!A:A,'Betaald percentage 2023'!A294)</f>
        <v>0</v>
      </c>
      <c r="F294" s="42">
        <f>SUMIFS('Betaald tarief 2023'!Q:Q,'Betaald tarief 2023'!A:A,'Betaald percentage 2023'!A294)</f>
        <v>0</v>
      </c>
      <c r="G294">
        <f>IFERROR(INDEX(Correcties!B:B,MATCH('Betaald percentage 2023'!A294,Correcties!A:A,0)),"")</f>
        <v>0</v>
      </c>
    </row>
    <row r="295" spans="1:7" x14ac:dyDescent="0.25">
      <c r="A295" s="45"/>
      <c r="B295" s="39" t="str">
        <f>IFERROR(INDEX('Betaald tarief 2023'!B:B,MATCH('Betaald percentage 2023'!A295,'Betaald tarief 2023'!A:A,0)),"")</f>
        <v/>
      </c>
      <c r="C295" s="39" t="str">
        <f>IFERROR(INDEX('Betaald tarief 2023'!C:C,MATCH('Betaald percentage 2023'!A295,'Betaald tarief 2023'!A:A,0)),"")</f>
        <v/>
      </c>
      <c r="D295" s="41" cm="1">
        <f t="array" ref="D295">IFERROR(E295/SUMPRODUCT(('Betaald tarief 2023'!$A$2:$A$100000='Betaald percentage 2023'!A295)*'Betaald tarief 2023'!$H$2:$H$100000*'Betaald tarief 2023'!$O$2:$O$100000),0)</f>
        <v>0</v>
      </c>
      <c r="E295" s="42">
        <f>SUMIFS('Betaald tarief 2023'!G:G,'Betaald tarief 2023'!A:A,'Betaald percentage 2023'!A295)</f>
        <v>0</v>
      </c>
      <c r="F295" s="42">
        <f>SUMIFS('Betaald tarief 2023'!Q:Q,'Betaald tarief 2023'!A:A,'Betaald percentage 2023'!A295)</f>
        <v>0</v>
      </c>
      <c r="G295">
        <f>IFERROR(INDEX(Correcties!B:B,MATCH('Betaald percentage 2023'!A295,Correcties!A:A,0)),"")</f>
        <v>0</v>
      </c>
    </row>
    <row r="296" spans="1:7" x14ac:dyDescent="0.25">
      <c r="A296" s="45"/>
      <c r="B296" s="39" t="str">
        <f>IFERROR(INDEX('Betaald tarief 2023'!B:B,MATCH('Betaald percentage 2023'!A296,'Betaald tarief 2023'!A:A,0)),"")</f>
        <v/>
      </c>
      <c r="C296" s="39" t="str">
        <f>IFERROR(INDEX('Betaald tarief 2023'!C:C,MATCH('Betaald percentage 2023'!A296,'Betaald tarief 2023'!A:A,0)),"")</f>
        <v/>
      </c>
      <c r="D296" s="41" cm="1">
        <f t="array" ref="D296">IFERROR(E296/SUMPRODUCT(('Betaald tarief 2023'!$A$2:$A$100000='Betaald percentage 2023'!A296)*'Betaald tarief 2023'!$H$2:$H$100000*'Betaald tarief 2023'!$O$2:$O$100000),0)</f>
        <v>0</v>
      </c>
      <c r="E296" s="42">
        <f>SUMIFS('Betaald tarief 2023'!G:G,'Betaald tarief 2023'!A:A,'Betaald percentage 2023'!A296)</f>
        <v>0</v>
      </c>
      <c r="F296" s="42">
        <f>SUMIFS('Betaald tarief 2023'!Q:Q,'Betaald tarief 2023'!A:A,'Betaald percentage 2023'!A296)</f>
        <v>0</v>
      </c>
      <c r="G296">
        <f>IFERROR(INDEX(Correcties!B:B,MATCH('Betaald percentage 2023'!A296,Correcties!A:A,0)),"")</f>
        <v>0</v>
      </c>
    </row>
    <row r="297" spans="1:7" x14ac:dyDescent="0.25">
      <c r="A297" s="45"/>
      <c r="B297" s="39" t="str">
        <f>IFERROR(INDEX('Betaald tarief 2023'!B:B,MATCH('Betaald percentage 2023'!A297,'Betaald tarief 2023'!A:A,0)),"")</f>
        <v/>
      </c>
      <c r="C297" s="39" t="str">
        <f>IFERROR(INDEX('Betaald tarief 2023'!C:C,MATCH('Betaald percentage 2023'!A297,'Betaald tarief 2023'!A:A,0)),"")</f>
        <v/>
      </c>
      <c r="D297" s="41" cm="1">
        <f t="array" ref="D297">IFERROR(E297/SUMPRODUCT(('Betaald tarief 2023'!$A$2:$A$100000='Betaald percentage 2023'!A297)*'Betaald tarief 2023'!$H$2:$H$100000*'Betaald tarief 2023'!$O$2:$O$100000),0)</f>
        <v>0</v>
      </c>
      <c r="E297" s="42">
        <f>SUMIFS('Betaald tarief 2023'!G:G,'Betaald tarief 2023'!A:A,'Betaald percentage 2023'!A297)</f>
        <v>0</v>
      </c>
      <c r="F297" s="42">
        <f>SUMIFS('Betaald tarief 2023'!Q:Q,'Betaald tarief 2023'!A:A,'Betaald percentage 2023'!A297)</f>
        <v>0</v>
      </c>
      <c r="G297">
        <f>IFERROR(INDEX(Correcties!B:B,MATCH('Betaald percentage 2023'!A297,Correcties!A:A,0)),"")</f>
        <v>0</v>
      </c>
    </row>
    <row r="298" spans="1:7" x14ac:dyDescent="0.25">
      <c r="A298" s="45"/>
      <c r="B298" s="39" t="str">
        <f>IFERROR(INDEX('Betaald tarief 2023'!B:B,MATCH('Betaald percentage 2023'!A298,'Betaald tarief 2023'!A:A,0)),"")</f>
        <v/>
      </c>
      <c r="C298" s="39" t="str">
        <f>IFERROR(INDEX('Betaald tarief 2023'!C:C,MATCH('Betaald percentage 2023'!A298,'Betaald tarief 2023'!A:A,0)),"")</f>
        <v/>
      </c>
      <c r="D298" s="41" cm="1">
        <f t="array" ref="D298">IFERROR(E298/SUMPRODUCT(('Betaald tarief 2023'!$A$2:$A$100000='Betaald percentage 2023'!A298)*'Betaald tarief 2023'!$H$2:$H$100000*'Betaald tarief 2023'!$O$2:$O$100000),0)</f>
        <v>0</v>
      </c>
      <c r="E298" s="42">
        <f>SUMIFS('Betaald tarief 2023'!G:G,'Betaald tarief 2023'!A:A,'Betaald percentage 2023'!A298)</f>
        <v>0</v>
      </c>
      <c r="F298" s="42">
        <f>SUMIFS('Betaald tarief 2023'!Q:Q,'Betaald tarief 2023'!A:A,'Betaald percentage 2023'!A298)</f>
        <v>0</v>
      </c>
      <c r="G298">
        <f>IFERROR(INDEX(Correcties!B:B,MATCH('Betaald percentage 2023'!A298,Correcties!A:A,0)),"")</f>
        <v>0</v>
      </c>
    </row>
    <row r="299" spans="1:7" x14ac:dyDescent="0.25">
      <c r="A299" s="45"/>
      <c r="B299" s="39" t="str">
        <f>IFERROR(INDEX('Betaald tarief 2023'!B:B,MATCH('Betaald percentage 2023'!A299,'Betaald tarief 2023'!A:A,0)),"")</f>
        <v/>
      </c>
      <c r="C299" s="39" t="str">
        <f>IFERROR(INDEX('Betaald tarief 2023'!C:C,MATCH('Betaald percentage 2023'!A299,'Betaald tarief 2023'!A:A,0)),"")</f>
        <v/>
      </c>
      <c r="D299" s="41" cm="1">
        <f t="array" ref="D299">IFERROR(E299/SUMPRODUCT(('Betaald tarief 2023'!$A$2:$A$100000='Betaald percentage 2023'!A299)*'Betaald tarief 2023'!$H$2:$H$100000*'Betaald tarief 2023'!$O$2:$O$100000),0)</f>
        <v>0</v>
      </c>
      <c r="E299" s="42">
        <f>SUMIFS('Betaald tarief 2023'!G:G,'Betaald tarief 2023'!A:A,'Betaald percentage 2023'!A299)</f>
        <v>0</v>
      </c>
      <c r="F299" s="42">
        <f>SUMIFS('Betaald tarief 2023'!Q:Q,'Betaald tarief 2023'!A:A,'Betaald percentage 2023'!A299)</f>
        <v>0</v>
      </c>
      <c r="G299">
        <f>IFERROR(INDEX(Correcties!B:B,MATCH('Betaald percentage 2023'!A299,Correcties!A:A,0)),"")</f>
        <v>0</v>
      </c>
    </row>
    <row r="300" spans="1:7" x14ac:dyDescent="0.25">
      <c r="A300" s="45"/>
      <c r="B300" s="39" t="str">
        <f>IFERROR(INDEX('Betaald tarief 2023'!B:B,MATCH('Betaald percentage 2023'!A300,'Betaald tarief 2023'!A:A,0)),"")</f>
        <v/>
      </c>
      <c r="C300" s="39" t="str">
        <f>IFERROR(INDEX('Betaald tarief 2023'!C:C,MATCH('Betaald percentage 2023'!A300,'Betaald tarief 2023'!A:A,0)),"")</f>
        <v/>
      </c>
      <c r="D300" s="41" cm="1">
        <f t="array" ref="D300">IFERROR(E300/SUMPRODUCT(('Betaald tarief 2023'!$A$2:$A$100000='Betaald percentage 2023'!A300)*'Betaald tarief 2023'!$H$2:$H$100000*'Betaald tarief 2023'!$O$2:$O$100000),0)</f>
        <v>0</v>
      </c>
      <c r="E300" s="42">
        <f>SUMIFS('Betaald tarief 2023'!G:G,'Betaald tarief 2023'!A:A,'Betaald percentage 2023'!A300)</f>
        <v>0</v>
      </c>
      <c r="F300" s="42">
        <f>SUMIFS('Betaald tarief 2023'!Q:Q,'Betaald tarief 2023'!A:A,'Betaald percentage 2023'!A300)</f>
        <v>0</v>
      </c>
      <c r="G300">
        <f>IFERROR(INDEX(Correcties!B:B,MATCH('Betaald percentage 2023'!A300,Correcties!A:A,0)),"")</f>
        <v>0</v>
      </c>
    </row>
    <row r="301" spans="1:7" x14ac:dyDescent="0.25">
      <c r="A301" s="45"/>
      <c r="B301" s="39" t="str">
        <f>IFERROR(INDEX('Betaald tarief 2023'!B:B,MATCH('Betaald percentage 2023'!A301,'Betaald tarief 2023'!A:A,0)),"")</f>
        <v/>
      </c>
      <c r="C301" s="39" t="str">
        <f>IFERROR(INDEX('Betaald tarief 2023'!C:C,MATCH('Betaald percentage 2023'!A301,'Betaald tarief 2023'!A:A,0)),"")</f>
        <v/>
      </c>
      <c r="D301" s="41" cm="1">
        <f t="array" ref="D301">IFERROR(E301/SUMPRODUCT(('Betaald tarief 2023'!$A$2:$A$100000='Betaald percentage 2023'!A301)*'Betaald tarief 2023'!$H$2:$H$100000*'Betaald tarief 2023'!$O$2:$O$100000),0)</f>
        <v>0</v>
      </c>
      <c r="E301" s="42">
        <f>SUMIFS('Betaald tarief 2023'!G:G,'Betaald tarief 2023'!A:A,'Betaald percentage 2023'!A301)</f>
        <v>0</v>
      </c>
      <c r="F301" s="42">
        <f>SUMIFS('Betaald tarief 2023'!Q:Q,'Betaald tarief 2023'!A:A,'Betaald percentage 2023'!A301)</f>
        <v>0</v>
      </c>
      <c r="G301">
        <f>IFERROR(INDEX(Correcties!B:B,MATCH('Betaald percentage 2023'!A301,Correcties!A:A,0)),"")</f>
        <v>0</v>
      </c>
    </row>
    <row r="302" spans="1:7" x14ac:dyDescent="0.25">
      <c r="A302" s="45"/>
      <c r="B302" s="39" t="str">
        <f>IFERROR(INDEX('Betaald tarief 2023'!B:B,MATCH('Betaald percentage 2023'!A302,'Betaald tarief 2023'!A:A,0)),"")</f>
        <v/>
      </c>
      <c r="C302" s="39" t="str">
        <f>IFERROR(INDEX('Betaald tarief 2023'!C:C,MATCH('Betaald percentage 2023'!A302,'Betaald tarief 2023'!A:A,0)),"")</f>
        <v/>
      </c>
      <c r="D302" s="41" cm="1">
        <f t="array" ref="D302">IFERROR(E302/SUMPRODUCT(('Betaald tarief 2023'!$A$2:$A$100000='Betaald percentage 2023'!A302)*'Betaald tarief 2023'!$H$2:$H$100000*'Betaald tarief 2023'!$O$2:$O$100000),0)</f>
        <v>0</v>
      </c>
      <c r="E302" s="42">
        <f>SUMIFS('Betaald tarief 2023'!G:G,'Betaald tarief 2023'!A:A,'Betaald percentage 2023'!A302)</f>
        <v>0</v>
      </c>
      <c r="F302" s="42">
        <f>SUMIFS('Betaald tarief 2023'!Q:Q,'Betaald tarief 2023'!A:A,'Betaald percentage 2023'!A302)</f>
        <v>0</v>
      </c>
      <c r="G302">
        <f>IFERROR(INDEX(Correcties!B:B,MATCH('Betaald percentage 2023'!A302,Correcties!A:A,0)),"")</f>
        <v>0</v>
      </c>
    </row>
    <row r="303" spans="1:7" x14ac:dyDescent="0.25">
      <c r="A303" s="45"/>
      <c r="B303" s="39" t="str">
        <f>IFERROR(INDEX('Betaald tarief 2023'!B:B,MATCH('Betaald percentage 2023'!A303,'Betaald tarief 2023'!A:A,0)),"")</f>
        <v/>
      </c>
      <c r="C303" s="39" t="str">
        <f>IFERROR(INDEX('Betaald tarief 2023'!C:C,MATCH('Betaald percentage 2023'!A303,'Betaald tarief 2023'!A:A,0)),"")</f>
        <v/>
      </c>
      <c r="D303" s="41" cm="1">
        <f t="array" ref="D303">IFERROR(E303/SUMPRODUCT(('Betaald tarief 2023'!$A$2:$A$100000='Betaald percentage 2023'!A303)*'Betaald tarief 2023'!$H$2:$H$100000*'Betaald tarief 2023'!$O$2:$O$100000),0)</f>
        <v>0</v>
      </c>
      <c r="E303" s="42">
        <f>SUMIFS('Betaald tarief 2023'!G:G,'Betaald tarief 2023'!A:A,'Betaald percentage 2023'!A303)</f>
        <v>0</v>
      </c>
      <c r="F303" s="42">
        <f>SUMIFS('Betaald tarief 2023'!Q:Q,'Betaald tarief 2023'!A:A,'Betaald percentage 2023'!A303)</f>
        <v>0</v>
      </c>
      <c r="G303">
        <f>IFERROR(INDEX(Correcties!B:B,MATCH('Betaald percentage 2023'!A303,Correcties!A:A,0)),"")</f>
        <v>0</v>
      </c>
    </row>
    <row r="304" spans="1:7" x14ac:dyDescent="0.25">
      <c r="A304" s="45"/>
      <c r="B304" s="39" t="str">
        <f>IFERROR(INDEX('Betaald tarief 2023'!B:B,MATCH('Betaald percentage 2023'!A304,'Betaald tarief 2023'!A:A,0)),"")</f>
        <v/>
      </c>
      <c r="C304" s="39" t="str">
        <f>IFERROR(INDEX('Betaald tarief 2023'!C:C,MATCH('Betaald percentage 2023'!A304,'Betaald tarief 2023'!A:A,0)),"")</f>
        <v/>
      </c>
      <c r="D304" s="41" cm="1">
        <f t="array" ref="D304">IFERROR(E304/SUMPRODUCT(('Betaald tarief 2023'!$A$2:$A$100000='Betaald percentage 2023'!A304)*'Betaald tarief 2023'!$H$2:$H$100000*'Betaald tarief 2023'!$O$2:$O$100000),0)</f>
        <v>0</v>
      </c>
      <c r="E304" s="42">
        <f>SUMIFS('Betaald tarief 2023'!G:G,'Betaald tarief 2023'!A:A,'Betaald percentage 2023'!A304)</f>
        <v>0</v>
      </c>
      <c r="F304" s="42">
        <f>SUMIFS('Betaald tarief 2023'!Q:Q,'Betaald tarief 2023'!A:A,'Betaald percentage 2023'!A304)</f>
        <v>0</v>
      </c>
      <c r="G304">
        <f>IFERROR(INDEX(Correcties!B:B,MATCH('Betaald percentage 2023'!A304,Correcties!A:A,0)),"")</f>
        <v>0</v>
      </c>
    </row>
    <row r="305" spans="1:7" x14ac:dyDescent="0.25">
      <c r="A305" s="45"/>
      <c r="B305" s="39" t="str">
        <f>IFERROR(INDEX('Betaald tarief 2023'!B:B,MATCH('Betaald percentage 2023'!A305,'Betaald tarief 2023'!A:A,0)),"")</f>
        <v/>
      </c>
      <c r="C305" s="39" t="str">
        <f>IFERROR(INDEX('Betaald tarief 2023'!C:C,MATCH('Betaald percentage 2023'!A305,'Betaald tarief 2023'!A:A,0)),"")</f>
        <v/>
      </c>
      <c r="D305" s="41" cm="1">
        <f t="array" ref="D305">IFERROR(E305/SUMPRODUCT(('Betaald tarief 2023'!$A$2:$A$100000='Betaald percentage 2023'!A305)*'Betaald tarief 2023'!$H$2:$H$100000*'Betaald tarief 2023'!$O$2:$O$100000),0)</f>
        <v>0</v>
      </c>
      <c r="E305" s="42">
        <f>SUMIFS('Betaald tarief 2023'!G:G,'Betaald tarief 2023'!A:A,'Betaald percentage 2023'!A305)</f>
        <v>0</v>
      </c>
      <c r="F305" s="42">
        <f>SUMIFS('Betaald tarief 2023'!Q:Q,'Betaald tarief 2023'!A:A,'Betaald percentage 2023'!A305)</f>
        <v>0</v>
      </c>
      <c r="G305">
        <f>IFERROR(INDEX(Correcties!B:B,MATCH('Betaald percentage 2023'!A305,Correcties!A:A,0)),"")</f>
        <v>0</v>
      </c>
    </row>
    <row r="306" spans="1:7" x14ac:dyDescent="0.25">
      <c r="A306" s="45"/>
      <c r="B306" s="39" t="str">
        <f>IFERROR(INDEX('Betaald tarief 2023'!B:B,MATCH('Betaald percentage 2023'!A306,'Betaald tarief 2023'!A:A,0)),"")</f>
        <v/>
      </c>
      <c r="C306" s="39" t="str">
        <f>IFERROR(INDEX('Betaald tarief 2023'!C:C,MATCH('Betaald percentage 2023'!A306,'Betaald tarief 2023'!A:A,0)),"")</f>
        <v/>
      </c>
      <c r="D306" s="41" cm="1">
        <f t="array" ref="D306">IFERROR(E306/SUMPRODUCT(('Betaald tarief 2023'!$A$2:$A$100000='Betaald percentage 2023'!A306)*'Betaald tarief 2023'!$H$2:$H$100000*'Betaald tarief 2023'!$O$2:$O$100000),0)</f>
        <v>0</v>
      </c>
      <c r="E306" s="42">
        <f>SUMIFS('Betaald tarief 2023'!G:G,'Betaald tarief 2023'!A:A,'Betaald percentage 2023'!A306)</f>
        <v>0</v>
      </c>
      <c r="F306" s="42">
        <f>SUMIFS('Betaald tarief 2023'!Q:Q,'Betaald tarief 2023'!A:A,'Betaald percentage 2023'!A306)</f>
        <v>0</v>
      </c>
      <c r="G306">
        <f>IFERROR(INDEX(Correcties!B:B,MATCH('Betaald percentage 2023'!A306,Correcties!A:A,0)),"")</f>
        <v>0</v>
      </c>
    </row>
    <row r="307" spans="1:7" x14ac:dyDescent="0.25">
      <c r="A307" s="45"/>
      <c r="B307" s="39" t="str">
        <f>IFERROR(INDEX('Betaald tarief 2023'!B:B,MATCH('Betaald percentage 2023'!A307,'Betaald tarief 2023'!A:A,0)),"")</f>
        <v/>
      </c>
      <c r="C307" s="39" t="str">
        <f>IFERROR(INDEX('Betaald tarief 2023'!C:C,MATCH('Betaald percentage 2023'!A307,'Betaald tarief 2023'!A:A,0)),"")</f>
        <v/>
      </c>
      <c r="D307" s="41" cm="1">
        <f t="array" ref="D307">IFERROR(E307/SUMPRODUCT(('Betaald tarief 2023'!$A$2:$A$100000='Betaald percentage 2023'!A307)*'Betaald tarief 2023'!$H$2:$H$100000*'Betaald tarief 2023'!$O$2:$O$100000),0)</f>
        <v>0</v>
      </c>
      <c r="E307" s="42">
        <f>SUMIFS('Betaald tarief 2023'!G:G,'Betaald tarief 2023'!A:A,'Betaald percentage 2023'!A307)</f>
        <v>0</v>
      </c>
      <c r="F307" s="42">
        <f>SUMIFS('Betaald tarief 2023'!Q:Q,'Betaald tarief 2023'!A:A,'Betaald percentage 2023'!A307)</f>
        <v>0</v>
      </c>
      <c r="G307">
        <f>IFERROR(INDEX(Correcties!B:B,MATCH('Betaald percentage 2023'!A307,Correcties!A:A,0)),"")</f>
        <v>0</v>
      </c>
    </row>
    <row r="308" spans="1:7" x14ac:dyDescent="0.25">
      <c r="A308" s="45"/>
      <c r="B308" s="39" t="str">
        <f>IFERROR(INDEX('Betaald tarief 2023'!B:B,MATCH('Betaald percentage 2023'!A308,'Betaald tarief 2023'!A:A,0)),"")</f>
        <v/>
      </c>
      <c r="C308" s="39" t="str">
        <f>IFERROR(INDEX('Betaald tarief 2023'!C:C,MATCH('Betaald percentage 2023'!A308,'Betaald tarief 2023'!A:A,0)),"")</f>
        <v/>
      </c>
      <c r="D308" s="41" cm="1">
        <f t="array" ref="D308">IFERROR(E308/SUMPRODUCT(('Betaald tarief 2023'!$A$2:$A$100000='Betaald percentage 2023'!A308)*'Betaald tarief 2023'!$H$2:$H$100000*'Betaald tarief 2023'!$O$2:$O$100000),0)</f>
        <v>0</v>
      </c>
      <c r="E308" s="42">
        <f>SUMIFS('Betaald tarief 2023'!G:G,'Betaald tarief 2023'!A:A,'Betaald percentage 2023'!A308)</f>
        <v>0</v>
      </c>
      <c r="F308" s="42">
        <f>SUMIFS('Betaald tarief 2023'!Q:Q,'Betaald tarief 2023'!A:A,'Betaald percentage 2023'!A308)</f>
        <v>0</v>
      </c>
      <c r="G308">
        <f>IFERROR(INDEX(Correcties!B:B,MATCH('Betaald percentage 2023'!A308,Correcties!A:A,0)),"")</f>
        <v>0</v>
      </c>
    </row>
    <row r="309" spans="1:7" x14ac:dyDescent="0.25">
      <c r="A309" s="45"/>
      <c r="B309" s="39" t="str">
        <f>IFERROR(INDEX('Betaald tarief 2023'!B:B,MATCH('Betaald percentage 2023'!A309,'Betaald tarief 2023'!A:A,0)),"")</f>
        <v/>
      </c>
      <c r="C309" s="39" t="str">
        <f>IFERROR(INDEX('Betaald tarief 2023'!C:C,MATCH('Betaald percentage 2023'!A309,'Betaald tarief 2023'!A:A,0)),"")</f>
        <v/>
      </c>
      <c r="D309" s="41" cm="1">
        <f t="array" ref="D309">IFERROR(E309/SUMPRODUCT(('Betaald tarief 2023'!$A$2:$A$100000='Betaald percentage 2023'!A309)*'Betaald tarief 2023'!$H$2:$H$100000*'Betaald tarief 2023'!$O$2:$O$100000),0)</f>
        <v>0</v>
      </c>
      <c r="E309" s="42">
        <f>SUMIFS('Betaald tarief 2023'!G:G,'Betaald tarief 2023'!A:A,'Betaald percentage 2023'!A309)</f>
        <v>0</v>
      </c>
      <c r="F309" s="42">
        <f>SUMIFS('Betaald tarief 2023'!Q:Q,'Betaald tarief 2023'!A:A,'Betaald percentage 2023'!A309)</f>
        <v>0</v>
      </c>
      <c r="G309">
        <f>IFERROR(INDEX(Correcties!B:B,MATCH('Betaald percentage 2023'!A309,Correcties!A:A,0)),"")</f>
        <v>0</v>
      </c>
    </row>
    <row r="310" spans="1:7" x14ac:dyDescent="0.25">
      <c r="A310" s="45"/>
      <c r="B310" s="39" t="str">
        <f>IFERROR(INDEX('Betaald tarief 2023'!B:B,MATCH('Betaald percentage 2023'!A310,'Betaald tarief 2023'!A:A,0)),"")</f>
        <v/>
      </c>
      <c r="C310" s="39" t="str">
        <f>IFERROR(INDEX('Betaald tarief 2023'!C:C,MATCH('Betaald percentage 2023'!A310,'Betaald tarief 2023'!A:A,0)),"")</f>
        <v/>
      </c>
      <c r="D310" s="41" cm="1">
        <f t="array" ref="D310">IFERROR(E310/SUMPRODUCT(('Betaald tarief 2023'!$A$2:$A$100000='Betaald percentage 2023'!A310)*'Betaald tarief 2023'!$H$2:$H$100000*'Betaald tarief 2023'!$O$2:$O$100000),0)</f>
        <v>0</v>
      </c>
      <c r="E310" s="42">
        <f>SUMIFS('Betaald tarief 2023'!G:G,'Betaald tarief 2023'!A:A,'Betaald percentage 2023'!A310)</f>
        <v>0</v>
      </c>
      <c r="F310" s="42">
        <f>SUMIFS('Betaald tarief 2023'!Q:Q,'Betaald tarief 2023'!A:A,'Betaald percentage 2023'!A310)</f>
        <v>0</v>
      </c>
      <c r="G310">
        <f>IFERROR(INDEX(Correcties!B:B,MATCH('Betaald percentage 2023'!A310,Correcties!A:A,0)),"")</f>
        <v>0</v>
      </c>
    </row>
    <row r="311" spans="1:7" x14ac:dyDescent="0.25">
      <c r="A311" s="45"/>
      <c r="B311" s="39" t="str">
        <f>IFERROR(INDEX('Betaald tarief 2023'!B:B,MATCH('Betaald percentage 2023'!A311,'Betaald tarief 2023'!A:A,0)),"")</f>
        <v/>
      </c>
      <c r="C311" s="39" t="str">
        <f>IFERROR(INDEX('Betaald tarief 2023'!C:C,MATCH('Betaald percentage 2023'!A311,'Betaald tarief 2023'!A:A,0)),"")</f>
        <v/>
      </c>
      <c r="D311" s="41" cm="1">
        <f t="array" ref="D311">IFERROR(E311/SUMPRODUCT(('Betaald tarief 2023'!$A$2:$A$100000='Betaald percentage 2023'!A311)*'Betaald tarief 2023'!$H$2:$H$100000*'Betaald tarief 2023'!$O$2:$O$100000),0)</f>
        <v>0</v>
      </c>
      <c r="E311" s="42">
        <f>SUMIFS('Betaald tarief 2023'!G:G,'Betaald tarief 2023'!A:A,'Betaald percentage 2023'!A311)</f>
        <v>0</v>
      </c>
      <c r="F311" s="42">
        <f>SUMIFS('Betaald tarief 2023'!Q:Q,'Betaald tarief 2023'!A:A,'Betaald percentage 2023'!A311)</f>
        <v>0</v>
      </c>
      <c r="G311">
        <f>IFERROR(INDEX(Correcties!B:B,MATCH('Betaald percentage 2023'!A311,Correcties!A:A,0)),"")</f>
        <v>0</v>
      </c>
    </row>
    <row r="312" spans="1:7" x14ac:dyDescent="0.25">
      <c r="A312" s="45"/>
      <c r="B312" s="39" t="str">
        <f>IFERROR(INDEX('Betaald tarief 2023'!B:B,MATCH('Betaald percentage 2023'!A312,'Betaald tarief 2023'!A:A,0)),"")</f>
        <v/>
      </c>
      <c r="C312" s="39" t="str">
        <f>IFERROR(INDEX('Betaald tarief 2023'!C:C,MATCH('Betaald percentage 2023'!A312,'Betaald tarief 2023'!A:A,0)),"")</f>
        <v/>
      </c>
      <c r="D312" s="41" cm="1">
        <f t="array" ref="D312">IFERROR(E312/SUMPRODUCT(('Betaald tarief 2023'!$A$2:$A$100000='Betaald percentage 2023'!A312)*'Betaald tarief 2023'!$H$2:$H$100000*'Betaald tarief 2023'!$O$2:$O$100000),0)</f>
        <v>0</v>
      </c>
      <c r="E312" s="42">
        <f>SUMIFS('Betaald tarief 2023'!G:G,'Betaald tarief 2023'!A:A,'Betaald percentage 2023'!A312)</f>
        <v>0</v>
      </c>
      <c r="F312" s="42">
        <f>SUMIFS('Betaald tarief 2023'!Q:Q,'Betaald tarief 2023'!A:A,'Betaald percentage 2023'!A312)</f>
        <v>0</v>
      </c>
      <c r="G312">
        <f>IFERROR(INDEX(Correcties!B:B,MATCH('Betaald percentage 2023'!A312,Correcties!A:A,0)),"")</f>
        <v>0</v>
      </c>
    </row>
    <row r="313" spans="1:7" x14ac:dyDescent="0.25">
      <c r="A313" s="45"/>
      <c r="B313" s="39" t="str">
        <f>IFERROR(INDEX('Betaald tarief 2023'!B:B,MATCH('Betaald percentage 2023'!A313,'Betaald tarief 2023'!A:A,0)),"")</f>
        <v/>
      </c>
      <c r="C313" s="39" t="str">
        <f>IFERROR(INDEX('Betaald tarief 2023'!C:C,MATCH('Betaald percentage 2023'!A313,'Betaald tarief 2023'!A:A,0)),"")</f>
        <v/>
      </c>
      <c r="D313" s="41" cm="1">
        <f t="array" ref="D313">IFERROR(E313/SUMPRODUCT(('Betaald tarief 2023'!$A$2:$A$100000='Betaald percentage 2023'!A313)*'Betaald tarief 2023'!$H$2:$H$100000*'Betaald tarief 2023'!$O$2:$O$100000),0)</f>
        <v>0</v>
      </c>
      <c r="E313" s="42">
        <f>SUMIFS('Betaald tarief 2023'!G:G,'Betaald tarief 2023'!A:A,'Betaald percentage 2023'!A313)</f>
        <v>0</v>
      </c>
      <c r="F313" s="42">
        <f>SUMIFS('Betaald tarief 2023'!Q:Q,'Betaald tarief 2023'!A:A,'Betaald percentage 2023'!A313)</f>
        <v>0</v>
      </c>
      <c r="G313">
        <f>IFERROR(INDEX(Correcties!B:B,MATCH('Betaald percentage 2023'!A313,Correcties!A:A,0)),"")</f>
        <v>0</v>
      </c>
    </row>
    <row r="314" spans="1:7" x14ac:dyDescent="0.25">
      <c r="A314" s="45"/>
      <c r="B314" s="39" t="str">
        <f>IFERROR(INDEX('Betaald tarief 2023'!B:B,MATCH('Betaald percentage 2023'!A314,'Betaald tarief 2023'!A:A,0)),"")</f>
        <v/>
      </c>
      <c r="C314" s="39" t="str">
        <f>IFERROR(INDEX('Betaald tarief 2023'!C:C,MATCH('Betaald percentage 2023'!A314,'Betaald tarief 2023'!A:A,0)),"")</f>
        <v/>
      </c>
      <c r="D314" s="41" cm="1">
        <f t="array" ref="D314">IFERROR(E314/SUMPRODUCT(('Betaald tarief 2023'!$A$2:$A$100000='Betaald percentage 2023'!A314)*'Betaald tarief 2023'!$H$2:$H$100000*'Betaald tarief 2023'!$O$2:$O$100000),0)</f>
        <v>0</v>
      </c>
      <c r="E314" s="42">
        <f>SUMIFS('Betaald tarief 2023'!G:G,'Betaald tarief 2023'!A:A,'Betaald percentage 2023'!A314)</f>
        <v>0</v>
      </c>
      <c r="F314" s="42">
        <f>SUMIFS('Betaald tarief 2023'!Q:Q,'Betaald tarief 2023'!A:A,'Betaald percentage 2023'!A314)</f>
        <v>0</v>
      </c>
      <c r="G314">
        <f>IFERROR(INDEX(Correcties!B:B,MATCH('Betaald percentage 2023'!A314,Correcties!A:A,0)),"")</f>
        <v>0</v>
      </c>
    </row>
    <row r="315" spans="1:7" x14ac:dyDescent="0.25">
      <c r="A315" s="45"/>
      <c r="B315" s="39" t="str">
        <f>IFERROR(INDEX('Betaald tarief 2023'!B:B,MATCH('Betaald percentage 2023'!A315,'Betaald tarief 2023'!A:A,0)),"")</f>
        <v/>
      </c>
      <c r="C315" s="39" t="str">
        <f>IFERROR(INDEX('Betaald tarief 2023'!C:C,MATCH('Betaald percentage 2023'!A315,'Betaald tarief 2023'!A:A,0)),"")</f>
        <v/>
      </c>
      <c r="D315" s="41" cm="1">
        <f t="array" ref="D315">IFERROR(E315/SUMPRODUCT(('Betaald tarief 2023'!$A$2:$A$100000='Betaald percentage 2023'!A315)*'Betaald tarief 2023'!$H$2:$H$100000*'Betaald tarief 2023'!$O$2:$O$100000),0)</f>
        <v>0</v>
      </c>
      <c r="E315" s="42">
        <f>SUMIFS('Betaald tarief 2023'!G:G,'Betaald tarief 2023'!A:A,'Betaald percentage 2023'!A315)</f>
        <v>0</v>
      </c>
      <c r="F315" s="42">
        <f>SUMIFS('Betaald tarief 2023'!Q:Q,'Betaald tarief 2023'!A:A,'Betaald percentage 2023'!A315)</f>
        <v>0</v>
      </c>
      <c r="G315">
        <f>IFERROR(INDEX(Correcties!B:B,MATCH('Betaald percentage 2023'!A315,Correcties!A:A,0)),"")</f>
        <v>0</v>
      </c>
    </row>
    <row r="316" spans="1:7" x14ac:dyDescent="0.25">
      <c r="A316" s="45"/>
      <c r="B316" s="39" t="str">
        <f>IFERROR(INDEX('Betaald tarief 2023'!B:B,MATCH('Betaald percentage 2023'!A316,'Betaald tarief 2023'!A:A,0)),"")</f>
        <v/>
      </c>
      <c r="C316" s="39" t="str">
        <f>IFERROR(INDEX('Betaald tarief 2023'!C:C,MATCH('Betaald percentage 2023'!A316,'Betaald tarief 2023'!A:A,0)),"")</f>
        <v/>
      </c>
      <c r="D316" s="41" cm="1">
        <f t="array" ref="D316">IFERROR(E316/SUMPRODUCT(('Betaald tarief 2023'!$A$2:$A$100000='Betaald percentage 2023'!A316)*'Betaald tarief 2023'!$H$2:$H$100000*'Betaald tarief 2023'!$O$2:$O$100000),0)</f>
        <v>0</v>
      </c>
      <c r="E316" s="42">
        <f>SUMIFS('Betaald tarief 2023'!G:G,'Betaald tarief 2023'!A:A,'Betaald percentage 2023'!A316)</f>
        <v>0</v>
      </c>
      <c r="F316" s="42">
        <f>SUMIFS('Betaald tarief 2023'!Q:Q,'Betaald tarief 2023'!A:A,'Betaald percentage 2023'!A316)</f>
        <v>0</v>
      </c>
      <c r="G316">
        <f>IFERROR(INDEX(Correcties!B:B,MATCH('Betaald percentage 2023'!A316,Correcties!A:A,0)),"")</f>
        <v>0</v>
      </c>
    </row>
    <row r="317" spans="1:7" x14ac:dyDescent="0.25">
      <c r="A317" s="45"/>
      <c r="B317" s="39" t="str">
        <f>IFERROR(INDEX('Betaald tarief 2023'!B:B,MATCH('Betaald percentage 2023'!A317,'Betaald tarief 2023'!A:A,0)),"")</f>
        <v/>
      </c>
      <c r="C317" s="39" t="str">
        <f>IFERROR(INDEX('Betaald tarief 2023'!C:C,MATCH('Betaald percentage 2023'!A317,'Betaald tarief 2023'!A:A,0)),"")</f>
        <v/>
      </c>
      <c r="D317" s="41" cm="1">
        <f t="array" ref="D317">IFERROR(E317/SUMPRODUCT(('Betaald tarief 2023'!$A$2:$A$100000='Betaald percentage 2023'!A317)*'Betaald tarief 2023'!$H$2:$H$100000*'Betaald tarief 2023'!$O$2:$O$100000),0)</f>
        <v>0</v>
      </c>
      <c r="E317" s="42">
        <f>SUMIFS('Betaald tarief 2023'!G:G,'Betaald tarief 2023'!A:A,'Betaald percentage 2023'!A317)</f>
        <v>0</v>
      </c>
      <c r="F317" s="42">
        <f>SUMIFS('Betaald tarief 2023'!Q:Q,'Betaald tarief 2023'!A:A,'Betaald percentage 2023'!A317)</f>
        <v>0</v>
      </c>
      <c r="G317">
        <f>IFERROR(INDEX(Correcties!B:B,MATCH('Betaald percentage 2023'!A317,Correcties!A:A,0)),"")</f>
        <v>0</v>
      </c>
    </row>
    <row r="318" spans="1:7" x14ac:dyDescent="0.25">
      <c r="A318" s="45"/>
      <c r="B318" s="39" t="str">
        <f>IFERROR(INDEX('Betaald tarief 2023'!B:B,MATCH('Betaald percentage 2023'!A318,'Betaald tarief 2023'!A:A,0)),"")</f>
        <v/>
      </c>
      <c r="C318" s="39" t="str">
        <f>IFERROR(INDEX('Betaald tarief 2023'!C:C,MATCH('Betaald percentage 2023'!A318,'Betaald tarief 2023'!A:A,0)),"")</f>
        <v/>
      </c>
      <c r="D318" s="41" cm="1">
        <f t="array" ref="D318">IFERROR(E318/SUMPRODUCT(('Betaald tarief 2023'!$A$2:$A$100000='Betaald percentage 2023'!A318)*'Betaald tarief 2023'!$H$2:$H$100000*'Betaald tarief 2023'!$O$2:$O$100000),0)</f>
        <v>0</v>
      </c>
      <c r="E318" s="42">
        <f>SUMIFS('Betaald tarief 2023'!G:G,'Betaald tarief 2023'!A:A,'Betaald percentage 2023'!A318)</f>
        <v>0</v>
      </c>
      <c r="F318" s="42">
        <f>SUMIFS('Betaald tarief 2023'!Q:Q,'Betaald tarief 2023'!A:A,'Betaald percentage 2023'!A318)</f>
        <v>0</v>
      </c>
      <c r="G318">
        <f>IFERROR(INDEX(Correcties!B:B,MATCH('Betaald percentage 2023'!A318,Correcties!A:A,0)),"")</f>
        <v>0</v>
      </c>
    </row>
    <row r="319" spans="1:7" x14ac:dyDescent="0.25">
      <c r="A319" s="45"/>
      <c r="B319" s="39" t="str">
        <f>IFERROR(INDEX('Betaald tarief 2023'!B:B,MATCH('Betaald percentage 2023'!A319,'Betaald tarief 2023'!A:A,0)),"")</f>
        <v/>
      </c>
      <c r="C319" s="39" t="str">
        <f>IFERROR(INDEX('Betaald tarief 2023'!C:C,MATCH('Betaald percentage 2023'!A319,'Betaald tarief 2023'!A:A,0)),"")</f>
        <v/>
      </c>
      <c r="D319" s="41" cm="1">
        <f t="array" ref="D319">IFERROR(E319/SUMPRODUCT(('Betaald tarief 2023'!$A$2:$A$100000='Betaald percentage 2023'!A319)*'Betaald tarief 2023'!$H$2:$H$100000*'Betaald tarief 2023'!$O$2:$O$100000),0)</f>
        <v>0</v>
      </c>
      <c r="E319" s="42">
        <f>SUMIFS('Betaald tarief 2023'!G:G,'Betaald tarief 2023'!A:A,'Betaald percentage 2023'!A319)</f>
        <v>0</v>
      </c>
      <c r="F319" s="42">
        <f>SUMIFS('Betaald tarief 2023'!Q:Q,'Betaald tarief 2023'!A:A,'Betaald percentage 2023'!A319)</f>
        <v>0</v>
      </c>
      <c r="G319">
        <f>IFERROR(INDEX(Correcties!B:B,MATCH('Betaald percentage 2023'!A319,Correcties!A:A,0)),"")</f>
        <v>0</v>
      </c>
    </row>
    <row r="320" spans="1:7" x14ac:dyDescent="0.25">
      <c r="A320" s="45"/>
      <c r="B320" s="39" t="str">
        <f>IFERROR(INDEX('Betaald tarief 2023'!B:B,MATCH('Betaald percentage 2023'!A320,'Betaald tarief 2023'!A:A,0)),"")</f>
        <v/>
      </c>
      <c r="C320" s="39" t="str">
        <f>IFERROR(INDEX('Betaald tarief 2023'!C:C,MATCH('Betaald percentage 2023'!A320,'Betaald tarief 2023'!A:A,0)),"")</f>
        <v/>
      </c>
      <c r="D320" s="41" cm="1">
        <f t="array" ref="D320">IFERROR(E320/SUMPRODUCT(('Betaald tarief 2023'!$A$2:$A$100000='Betaald percentage 2023'!A320)*'Betaald tarief 2023'!$H$2:$H$100000*'Betaald tarief 2023'!$O$2:$O$100000),0)</f>
        <v>0</v>
      </c>
      <c r="E320" s="42">
        <f>SUMIFS('Betaald tarief 2023'!G:G,'Betaald tarief 2023'!A:A,'Betaald percentage 2023'!A320)</f>
        <v>0</v>
      </c>
      <c r="F320" s="42">
        <f>SUMIFS('Betaald tarief 2023'!Q:Q,'Betaald tarief 2023'!A:A,'Betaald percentage 2023'!A320)</f>
        <v>0</v>
      </c>
      <c r="G320">
        <f>IFERROR(INDEX(Correcties!B:B,MATCH('Betaald percentage 2023'!A320,Correcties!A:A,0)),"")</f>
        <v>0</v>
      </c>
    </row>
    <row r="321" spans="1:7" x14ac:dyDescent="0.25">
      <c r="A321" s="45"/>
      <c r="B321" s="39" t="str">
        <f>IFERROR(INDEX('Betaald tarief 2023'!B:B,MATCH('Betaald percentage 2023'!A321,'Betaald tarief 2023'!A:A,0)),"")</f>
        <v/>
      </c>
      <c r="C321" s="39" t="str">
        <f>IFERROR(INDEX('Betaald tarief 2023'!C:C,MATCH('Betaald percentage 2023'!A321,'Betaald tarief 2023'!A:A,0)),"")</f>
        <v/>
      </c>
      <c r="D321" s="41" cm="1">
        <f t="array" ref="D321">IFERROR(E321/SUMPRODUCT(('Betaald tarief 2023'!$A$2:$A$100000='Betaald percentage 2023'!A321)*'Betaald tarief 2023'!$H$2:$H$100000*'Betaald tarief 2023'!$O$2:$O$100000),0)</f>
        <v>0</v>
      </c>
      <c r="E321" s="42">
        <f>SUMIFS('Betaald tarief 2023'!G:G,'Betaald tarief 2023'!A:A,'Betaald percentage 2023'!A321)</f>
        <v>0</v>
      </c>
      <c r="F321" s="42">
        <f>SUMIFS('Betaald tarief 2023'!Q:Q,'Betaald tarief 2023'!A:A,'Betaald percentage 2023'!A321)</f>
        <v>0</v>
      </c>
      <c r="G321">
        <f>IFERROR(INDEX(Correcties!B:B,MATCH('Betaald percentage 2023'!A321,Correcties!A:A,0)),"")</f>
        <v>0</v>
      </c>
    </row>
    <row r="322" spans="1:7" x14ac:dyDescent="0.25">
      <c r="A322" s="45"/>
      <c r="B322" s="39" t="str">
        <f>IFERROR(INDEX('Betaald tarief 2023'!B:B,MATCH('Betaald percentage 2023'!A322,'Betaald tarief 2023'!A:A,0)),"")</f>
        <v/>
      </c>
      <c r="C322" s="39" t="str">
        <f>IFERROR(INDEX('Betaald tarief 2023'!C:C,MATCH('Betaald percentage 2023'!A322,'Betaald tarief 2023'!A:A,0)),"")</f>
        <v/>
      </c>
      <c r="D322" s="41" cm="1">
        <f t="array" ref="D322">IFERROR(E322/SUMPRODUCT(('Betaald tarief 2023'!$A$2:$A$100000='Betaald percentage 2023'!A322)*'Betaald tarief 2023'!$H$2:$H$100000*'Betaald tarief 2023'!$O$2:$O$100000),0)</f>
        <v>0</v>
      </c>
      <c r="E322" s="42">
        <f>SUMIFS('Betaald tarief 2023'!G:G,'Betaald tarief 2023'!A:A,'Betaald percentage 2023'!A322)</f>
        <v>0</v>
      </c>
      <c r="F322" s="42">
        <f>SUMIFS('Betaald tarief 2023'!Q:Q,'Betaald tarief 2023'!A:A,'Betaald percentage 2023'!A322)</f>
        <v>0</v>
      </c>
      <c r="G322">
        <f>IFERROR(INDEX(Correcties!B:B,MATCH('Betaald percentage 2023'!A322,Correcties!A:A,0)),"")</f>
        <v>0</v>
      </c>
    </row>
    <row r="323" spans="1:7" x14ac:dyDescent="0.25">
      <c r="A323" s="45"/>
      <c r="B323" s="39" t="str">
        <f>IFERROR(INDEX('Betaald tarief 2023'!B:B,MATCH('Betaald percentage 2023'!A323,'Betaald tarief 2023'!A:A,0)),"")</f>
        <v/>
      </c>
      <c r="C323" s="39" t="str">
        <f>IFERROR(INDEX('Betaald tarief 2023'!C:C,MATCH('Betaald percentage 2023'!A323,'Betaald tarief 2023'!A:A,0)),"")</f>
        <v/>
      </c>
      <c r="D323" s="41" cm="1">
        <f t="array" ref="D323">IFERROR(E323/SUMPRODUCT(('Betaald tarief 2023'!$A$2:$A$100000='Betaald percentage 2023'!A323)*'Betaald tarief 2023'!$H$2:$H$100000*'Betaald tarief 2023'!$O$2:$O$100000),0)</f>
        <v>0</v>
      </c>
      <c r="E323" s="42">
        <f>SUMIFS('Betaald tarief 2023'!G:G,'Betaald tarief 2023'!A:A,'Betaald percentage 2023'!A323)</f>
        <v>0</v>
      </c>
      <c r="F323" s="42">
        <f>SUMIFS('Betaald tarief 2023'!Q:Q,'Betaald tarief 2023'!A:A,'Betaald percentage 2023'!A323)</f>
        <v>0</v>
      </c>
      <c r="G323">
        <f>IFERROR(INDEX(Correcties!B:B,MATCH('Betaald percentage 2023'!A323,Correcties!A:A,0)),"")</f>
        <v>0</v>
      </c>
    </row>
    <row r="324" spans="1:7" x14ac:dyDescent="0.25">
      <c r="A324" s="45"/>
      <c r="B324" s="39" t="str">
        <f>IFERROR(INDEX('Betaald tarief 2023'!B:B,MATCH('Betaald percentage 2023'!A324,'Betaald tarief 2023'!A:A,0)),"")</f>
        <v/>
      </c>
      <c r="C324" s="39" t="str">
        <f>IFERROR(INDEX('Betaald tarief 2023'!C:C,MATCH('Betaald percentage 2023'!A324,'Betaald tarief 2023'!A:A,0)),"")</f>
        <v/>
      </c>
      <c r="D324" s="41" cm="1">
        <f t="array" ref="D324">IFERROR(E324/SUMPRODUCT(('Betaald tarief 2023'!$A$2:$A$100000='Betaald percentage 2023'!A324)*'Betaald tarief 2023'!$H$2:$H$100000*'Betaald tarief 2023'!$O$2:$O$100000),0)</f>
        <v>0</v>
      </c>
      <c r="E324" s="42">
        <f>SUMIFS('Betaald tarief 2023'!G:G,'Betaald tarief 2023'!A:A,'Betaald percentage 2023'!A324)</f>
        <v>0</v>
      </c>
      <c r="F324" s="42">
        <f>SUMIFS('Betaald tarief 2023'!Q:Q,'Betaald tarief 2023'!A:A,'Betaald percentage 2023'!A324)</f>
        <v>0</v>
      </c>
      <c r="G324">
        <f>IFERROR(INDEX(Correcties!B:B,MATCH('Betaald percentage 2023'!A324,Correcties!A:A,0)),"")</f>
        <v>0</v>
      </c>
    </row>
    <row r="325" spans="1:7" x14ac:dyDescent="0.25">
      <c r="A325" s="45"/>
      <c r="B325" s="39" t="str">
        <f>IFERROR(INDEX('Betaald tarief 2023'!B:B,MATCH('Betaald percentage 2023'!A325,'Betaald tarief 2023'!A:A,0)),"")</f>
        <v/>
      </c>
      <c r="C325" s="39" t="str">
        <f>IFERROR(INDEX('Betaald tarief 2023'!C:C,MATCH('Betaald percentage 2023'!A325,'Betaald tarief 2023'!A:A,0)),"")</f>
        <v/>
      </c>
      <c r="D325" s="41" cm="1">
        <f t="array" ref="D325">IFERROR(E325/SUMPRODUCT(('Betaald tarief 2023'!$A$2:$A$100000='Betaald percentage 2023'!A325)*'Betaald tarief 2023'!$H$2:$H$100000*'Betaald tarief 2023'!$O$2:$O$100000),0)</f>
        <v>0</v>
      </c>
      <c r="E325" s="42">
        <f>SUMIFS('Betaald tarief 2023'!G:G,'Betaald tarief 2023'!A:A,'Betaald percentage 2023'!A325)</f>
        <v>0</v>
      </c>
      <c r="F325" s="42">
        <f>SUMIFS('Betaald tarief 2023'!Q:Q,'Betaald tarief 2023'!A:A,'Betaald percentage 2023'!A325)</f>
        <v>0</v>
      </c>
      <c r="G325">
        <f>IFERROR(INDEX(Correcties!B:B,MATCH('Betaald percentage 2023'!A325,Correcties!A:A,0)),"")</f>
        <v>0</v>
      </c>
    </row>
    <row r="326" spans="1:7" x14ac:dyDescent="0.25">
      <c r="A326" s="45"/>
      <c r="B326" s="39" t="str">
        <f>IFERROR(INDEX('Betaald tarief 2023'!B:B,MATCH('Betaald percentage 2023'!A326,'Betaald tarief 2023'!A:A,0)),"")</f>
        <v/>
      </c>
      <c r="C326" s="39" t="str">
        <f>IFERROR(INDEX('Betaald tarief 2023'!C:C,MATCH('Betaald percentage 2023'!A326,'Betaald tarief 2023'!A:A,0)),"")</f>
        <v/>
      </c>
      <c r="D326" s="41" cm="1">
        <f t="array" ref="D326">IFERROR(E326/SUMPRODUCT(('Betaald tarief 2023'!$A$2:$A$100000='Betaald percentage 2023'!A326)*'Betaald tarief 2023'!$H$2:$H$100000*'Betaald tarief 2023'!$O$2:$O$100000),0)</f>
        <v>0</v>
      </c>
      <c r="E326" s="42">
        <f>SUMIFS('Betaald tarief 2023'!G:G,'Betaald tarief 2023'!A:A,'Betaald percentage 2023'!A326)</f>
        <v>0</v>
      </c>
      <c r="F326" s="42">
        <f>SUMIFS('Betaald tarief 2023'!Q:Q,'Betaald tarief 2023'!A:A,'Betaald percentage 2023'!A326)</f>
        <v>0</v>
      </c>
      <c r="G326">
        <f>IFERROR(INDEX(Correcties!B:B,MATCH('Betaald percentage 2023'!A326,Correcties!A:A,0)),"")</f>
        <v>0</v>
      </c>
    </row>
    <row r="327" spans="1:7" x14ac:dyDescent="0.25">
      <c r="A327" s="45"/>
      <c r="B327" s="39" t="str">
        <f>IFERROR(INDEX('Betaald tarief 2023'!B:B,MATCH('Betaald percentage 2023'!A327,'Betaald tarief 2023'!A:A,0)),"")</f>
        <v/>
      </c>
      <c r="C327" s="39" t="str">
        <f>IFERROR(INDEX('Betaald tarief 2023'!C:C,MATCH('Betaald percentage 2023'!A327,'Betaald tarief 2023'!A:A,0)),"")</f>
        <v/>
      </c>
      <c r="D327" s="41" cm="1">
        <f t="array" ref="D327">IFERROR(E327/SUMPRODUCT(('Betaald tarief 2023'!$A$2:$A$100000='Betaald percentage 2023'!A327)*'Betaald tarief 2023'!$H$2:$H$100000*'Betaald tarief 2023'!$O$2:$O$100000),0)</f>
        <v>0</v>
      </c>
      <c r="E327" s="42">
        <f>SUMIFS('Betaald tarief 2023'!G:G,'Betaald tarief 2023'!A:A,'Betaald percentage 2023'!A327)</f>
        <v>0</v>
      </c>
      <c r="F327" s="42">
        <f>SUMIFS('Betaald tarief 2023'!Q:Q,'Betaald tarief 2023'!A:A,'Betaald percentage 2023'!A327)</f>
        <v>0</v>
      </c>
      <c r="G327">
        <f>IFERROR(INDEX(Correcties!B:B,MATCH('Betaald percentage 2023'!A327,Correcties!A:A,0)),"")</f>
        <v>0</v>
      </c>
    </row>
    <row r="328" spans="1:7" x14ac:dyDescent="0.25">
      <c r="A328" s="45"/>
      <c r="B328" s="39" t="str">
        <f>IFERROR(INDEX('Betaald tarief 2023'!B:B,MATCH('Betaald percentage 2023'!A328,'Betaald tarief 2023'!A:A,0)),"")</f>
        <v/>
      </c>
      <c r="C328" s="39" t="str">
        <f>IFERROR(INDEX('Betaald tarief 2023'!C:C,MATCH('Betaald percentage 2023'!A328,'Betaald tarief 2023'!A:A,0)),"")</f>
        <v/>
      </c>
      <c r="D328" s="41" cm="1">
        <f t="array" ref="D328">IFERROR(E328/SUMPRODUCT(('Betaald tarief 2023'!$A$2:$A$100000='Betaald percentage 2023'!A328)*'Betaald tarief 2023'!$H$2:$H$100000*'Betaald tarief 2023'!$O$2:$O$100000),0)</f>
        <v>0</v>
      </c>
      <c r="E328" s="42">
        <f>SUMIFS('Betaald tarief 2023'!G:G,'Betaald tarief 2023'!A:A,'Betaald percentage 2023'!A328)</f>
        <v>0</v>
      </c>
      <c r="F328" s="42">
        <f>SUMIFS('Betaald tarief 2023'!Q:Q,'Betaald tarief 2023'!A:A,'Betaald percentage 2023'!A328)</f>
        <v>0</v>
      </c>
      <c r="G328">
        <f>IFERROR(INDEX(Correcties!B:B,MATCH('Betaald percentage 2023'!A328,Correcties!A:A,0)),"")</f>
        <v>0</v>
      </c>
    </row>
    <row r="329" spans="1:7" x14ac:dyDescent="0.25">
      <c r="A329" s="45"/>
      <c r="B329" s="39" t="str">
        <f>IFERROR(INDEX('Betaald tarief 2023'!B:B,MATCH('Betaald percentage 2023'!A329,'Betaald tarief 2023'!A:A,0)),"")</f>
        <v/>
      </c>
      <c r="C329" s="39" t="str">
        <f>IFERROR(INDEX('Betaald tarief 2023'!C:C,MATCH('Betaald percentage 2023'!A329,'Betaald tarief 2023'!A:A,0)),"")</f>
        <v/>
      </c>
      <c r="D329" s="41" cm="1">
        <f t="array" ref="D329">IFERROR(E329/SUMPRODUCT(('Betaald tarief 2023'!$A$2:$A$100000='Betaald percentage 2023'!A329)*'Betaald tarief 2023'!$H$2:$H$100000*'Betaald tarief 2023'!$O$2:$O$100000),0)</f>
        <v>0</v>
      </c>
      <c r="E329" s="42">
        <f>SUMIFS('Betaald tarief 2023'!G:G,'Betaald tarief 2023'!A:A,'Betaald percentage 2023'!A329)</f>
        <v>0</v>
      </c>
      <c r="F329" s="42">
        <f>SUMIFS('Betaald tarief 2023'!Q:Q,'Betaald tarief 2023'!A:A,'Betaald percentage 2023'!A329)</f>
        <v>0</v>
      </c>
      <c r="G329">
        <f>IFERROR(INDEX(Correcties!B:B,MATCH('Betaald percentage 2023'!A329,Correcties!A:A,0)),"")</f>
        <v>0</v>
      </c>
    </row>
    <row r="330" spans="1:7" x14ac:dyDescent="0.25">
      <c r="A330" s="45"/>
      <c r="B330" s="39" t="str">
        <f>IFERROR(INDEX('Betaald tarief 2023'!B:B,MATCH('Betaald percentage 2023'!A330,'Betaald tarief 2023'!A:A,0)),"")</f>
        <v/>
      </c>
      <c r="C330" s="39" t="str">
        <f>IFERROR(INDEX('Betaald tarief 2023'!C:C,MATCH('Betaald percentage 2023'!A330,'Betaald tarief 2023'!A:A,0)),"")</f>
        <v/>
      </c>
      <c r="D330" s="41" cm="1">
        <f t="array" ref="D330">IFERROR(E330/SUMPRODUCT(('Betaald tarief 2023'!$A$2:$A$100000='Betaald percentage 2023'!A330)*'Betaald tarief 2023'!$H$2:$H$100000*'Betaald tarief 2023'!$O$2:$O$100000),0)</f>
        <v>0</v>
      </c>
      <c r="E330" s="42">
        <f>SUMIFS('Betaald tarief 2023'!G:G,'Betaald tarief 2023'!A:A,'Betaald percentage 2023'!A330)</f>
        <v>0</v>
      </c>
      <c r="F330" s="42">
        <f>SUMIFS('Betaald tarief 2023'!Q:Q,'Betaald tarief 2023'!A:A,'Betaald percentage 2023'!A330)</f>
        <v>0</v>
      </c>
      <c r="G330">
        <f>IFERROR(INDEX(Correcties!B:B,MATCH('Betaald percentage 2023'!A330,Correcties!A:A,0)),"")</f>
        <v>0</v>
      </c>
    </row>
    <row r="331" spans="1:7" x14ac:dyDescent="0.25">
      <c r="A331" s="45"/>
      <c r="B331" s="39" t="str">
        <f>IFERROR(INDEX('Betaald tarief 2023'!B:B,MATCH('Betaald percentage 2023'!A331,'Betaald tarief 2023'!A:A,0)),"")</f>
        <v/>
      </c>
      <c r="C331" s="39" t="str">
        <f>IFERROR(INDEX('Betaald tarief 2023'!C:C,MATCH('Betaald percentage 2023'!A331,'Betaald tarief 2023'!A:A,0)),"")</f>
        <v/>
      </c>
      <c r="D331" s="41" cm="1">
        <f t="array" ref="D331">IFERROR(E331/SUMPRODUCT(('Betaald tarief 2023'!$A$2:$A$100000='Betaald percentage 2023'!A331)*'Betaald tarief 2023'!$H$2:$H$100000*'Betaald tarief 2023'!$O$2:$O$100000),0)</f>
        <v>0</v>
      </c>
      <c r="E331" s="42">
        <f>SUMIFS('Betaald tarief 2023'!G:G,'Betaald tarief 2023'!A:A,'Betaald percentage 2023'!A331)</f>
        <v>0</v>
      </c>
      <c r="F331" s="42">
        <f>SUMIFS('Betaald tarief 2023'!Q:Q,'Betaald tarief 2023'!A:A,'Betaald percentage 2023'!A331)</f>
        <v>0</v>
      </c>
      <c r="G331">
        <f>IFERROR(INDEX(Correcties!B:B,MATCH('Betaald percentage 2023'!A331,Correcties!A:A,0)),"")</f>
        <v>0</v>
      </c>
    </row>
    <row r="332" spans="1:7" x14ac:dyDescent="0.25">
      <c r="A332" s="45"/>
      <c r="B332" s="39" t="str">
        <f>IFERROR(INDEX('Betaald tarief 2023'!B:B,MATCH('Betaald percentage 2023'!A332,'Betaald tarief 2023'!A:A,0)),"")</f>
        <v/>
      </c>
      <c r="C332" s="39" t="str">
        <f>IFERROR(INDEX('Betaald tarief 2023'!C:C,MATCH('Betaald percentage 2023'!A332,'Betaald tarief 2023'!A:A,0)),"")</f>
        <v/>
      </c>
      <c r="D332" s="41" cm="1">
        <f t="array" ref="D332">IFERROR(E332/SUMPRODUCT(('Betaald tarief 2023'!$A$2:$A$100000='Betaald percentage 2023'!A332)*'Betaald tarief 2023'!$H$2:$H$100000*'Betaald tarief 2023'!$O$2:$O$100000),0)</f>
        <v>0</v>
      </c>
      <c r="E332" s="42">
        <f>SUMIFS('Betaald tarief 2023'!G:G,'Betaald tarief 2023'!A:A,'Betaald percentage 2023'!A332)</f>
        <v>0</v>
      </c>
      <c r="F332" s="42">
        <f>SUMIFS('Betaald tarief 2023'!Q:Q,'Betaald tarief 2023'!A:A,'Betaald percentage 2023'!A332)</f>
        <v>0</v>
      </c>
      <c r="G332">
        <f>IFERROR(INDEX(Correcties!B:B,MATCH('Betaald percentage 2023'!A332,Correcties!A:A,0)),"")</f>
        <v>0</v>
      </c>
    </row>
    <row r="333" spans="1:7" x14ac:dyDescent="0.25">
      <c r="A333" s="45"/>
      <c r="B333" s="39" t="str">
        <f>IFERROR(INDEX('Betaald tarief 2023'!B:B,MATCH('Betaald percentage 2023'!A333,'Betaald tarief 2023'!A:A,0)),"")</f>
        <v/>
      </c>
      <c r="C333" s="39" t="str">
        <f>IFERROR(INDEX('Betaald tarief 2023'!C:C,MATCH('Betaald percentage 2023'!A333,'Betaald tarief 2023'!A:A,0)),"")</f>
        <v/>
      </c>
      <c r="D333" s="41" cm="1">
        <f t="array" ref="D333">IFERROR(E333/SUMPRODUCT(('Betaald tarief 2023'!$A$2:$A$100000='Betaald percentage 2023'!A333)*'Betaald tarief 2023'!$H$2:$H$100000*'Betaald tarief 2023'!$O$2:$O$100000),0)</f>
        <v>0</v>
      </c>
      <c r="E333" s="42">
        <f>SUMIFS('Betaald tarief 2023'!G:G,'Betaald tarief 2023'!A:A,'Betaald percentage 2023'!A333)</f>
        <v>0</v>
      </c>
      <c r="F333" s="42">
        <f>SUMIFS('Betaald tarief 2023'!Q:Q,'Betaald tarief 2023'!A:A,'Betaald percentage 2023'!A333)</f>
        <v>0</v>
      </c>
      <c r="G333">
        <f>IFERROR(INDEX(Correcties!B:B,MATCH('Betaald percentage 2023'!A333,Correcties!A:A,0)),"")</f>
        <v>0</v>
      </c>
    </row>
    <row r="334" spans="1:7" x14ac:dyDescent="0.25">
      <c r="A334" s="45"/>
      <c r="B334" s="39" t="str">
        <f>IFERROR(INDEX('Betaald tarief 2023'!B:B,MATCH('Betaald percentage 2023'!A334,'Betaald tarief 2023'!A:A,0)),"")</f>
        <v/>
      </c>
      <c r="C334" s="39" t="str">
        <f>IFERROR(INDEX('Betaald tarief 2023'!C:C,MATCH('Betaald percentage 2023'!A334,'Betaald tarief 2023'!A:A,0)),"")</f>
        <v/>
      </c>
      <c r="D334" s="41" cm="1">
        <f t="array" ref="D334">IFERROR(E334/SUMPRODUCT(('Betaald tarief 2023'!$A$2:$A$100000='Betaald percentage 2023'!A334)*'Betaald tarief 2023'!$H$2:$H$100000*'Betaald tarief 2023'!$O$2:$O$100000),0)</f>
        <v>0</v>
      </c>
      <c r="E334" s="42">
        <f>SUMIFS('Betaald tarief 2023'!G:G,'Betaald tarief 2023'!A:A,'Betaald percentage 2023'!A334)</f>
        <v>0</v>
      </c>
      <c r="F334" s="42">
        <f>SUMIFS('Betaald tarief 2023'!Q:Q,'Betaald tarief 2023'!A:A,'Betaald percentage 2023'!A334)</f>
        <v>0</v>
      </c>
      <c r="G334">
        <f>IFERROR(INDEX(Correcties!B:B,MATCH('Betaald percentage 2023'!A334,Correcties!A:A,0)),"")</f>
        <v>0</v>
      </c>
    </row>
    <row r="335" spans="1:7" x14ac:dyDescent="0.25">
      <c r="A335" s="45"/>
      <c r="B335" s="39" t="str">
        <f>IFERROR(INDEX('Betaald tarief 2023'!B:B,MATCH('Betaald percentage 2023'!A335,'Betaald tarief 2023'!A:A,0)),"")</f>
        <v/>
      </c>
      <c r="C335" s="39" t="str">
        <f>IFERROR(INDEX('Betaald tarief 2023'!C:C,MATCH('Betaald percentage 2023'!A335,'Betaald tarief 2023'!A:A,0)),"")</f>
        <v/>
      </c>
      <c r="D335" s="41" cm="1">
        <f t="array" ref="D335">IFERROR(E335/SUMPRODUCT(('Betaald tarief 2023'!$A$2:$A$100000='Betaald percentage 2023'!A335)*'Betaald tarief 2023'!$H$2:$H$100000*'Betaald tarief 2023'!$O$2:$O$100000),0)</f>
        <v>0</v>
      </c>
      <c r="E335" s="42">
        <f>SUMIFS('Betaald tarief 2023'!G:G,'Betaald tarief 2023'!A:A,'Betaald percentage 2023'!A335)</f>
        <v>0</v>
      </c>
      <c r="F335" s="42">
        <f>SUMIFS('Betaald tarief 2023'!Q:Q,'Betaald tarief 2023'!A:A,'Betaald percentage 2023'!A335)</f>
        <v>0</v>
      </c>
      <c r="G335">
        <f>IFERROR(INDEX(Correcties!B:B,MATCH('Betaald percentage 2023'!A335,Correcties!A:A,0)),"")</f>
        <v>0</v>
      </c>
    </row>
    <row r="336" spans="1:7" x14ac:dyDescent="0.25">
      <c r="A336" s="45"/>
      <c r="B336" s="39" t="str">
        <f>IFERROR(INDEX('Betaald tarief 2023'!B:B,MATCH('Betaald percentage 2023'!A336,'Betaald tarief 2023'!A:A,0)),"")</f>
        <v/>
      </c>
      <c r="C336" s="39" t="str">
        <f>IFERROR(INDEX('Betaald tarief 2023'!C:C,MATCH('Betaald percentage 2023'!A336,'Betaald tarief 2023'!A:A,0)),"")</f>
        <v/>
      </c>
      <c r="D336" s="41" cm="1">
        <f t="array" ref="D336">IFERROR(E336/SUMPRODUCT(('Betaald tarief 2023'!$A$2:$A$100000='Betaald percentage 2023'!A336)*'Betaald tarief 2023'!$H$2:$H$100000*'Betaald tarief 2023'!$O$2:$O$100000),0)</f>
        <v>0</v>
      </c>
      <c r="E336" s="42">
        <f>SUMIFS('Betaald tarief 2023'!G:G,'Betaald tarief 2023'!A:A,'Betaald percentage 2023'!A336)</f>
        <v>0</v>
      </c>
      <c r="F336" s="42">
        <f>SUMIFS('Betaald tarief 2023'!Q:Q,'Betaald tarief 2023'!A:A,'Betaald percentage 2023'!A336)</f>
        <v>0</v>
      </c>
      <c r="G336">
        <f>IFERROR(INDEX(Correcties!B:B,MATCH('Betaald percentage 2023'!A336,Correcties!A:A,0)),"")</f>
        <v>0</v>
      </c>
    </row>
    <row r="337" spans="1:7" x14ac:dyDescent="0.25">
      <c r="A337" s="45"/>
      <c r="B337" s="39" t="str">
        <f>IFERROR(INDEX('Betaald tarief 2023'!B:B,MATCH('Betaald percentage 2023'!A337,'Betaald tarief 2023'!A:A,0)),"")</f>
        <v/>
      </c>
      <c r="C337" s="39" t="str">
        <f>IFERROR(INDEX('Betaald tarief 2023'!C:C,MATCH('Betaald percentage 2023'!A337,'Betaald tarief 2023'!A:A,0)),"")</f>
        <v/>
      </c>
      <c r="D337" s="41" cm="1">
        <f t="array" ref="D337">IFERROR(E337/SUMPRODUCT(('Betaald tarief 2023'!$A$2:$A$100000='Betaald percentage 2023'!A337)*'Betaald tarief 2023'!$H$2:$H$100000*'Betaald tarief 2023'!$O$2:$O$100000),0)</f>
        <v>0</v>
      </c>
      <c r="E337" s="42">
        <f>SUMIFS('Betaald tarief 2023'!G:G,'Betaald tarief 2023'!A:A,'Betaald percentage 2023'!A337)</f>
        <v>0</v>
      </c>
      <c r="F337" s="42">
        <f>SUMIFS('Betaald tarief 2023'!Q:Q,'Betaald tarief 2023'!A:A,'Betaald percentage 2023'!A337)</f>
        <v>0</v>
      </c>
      <c r="G337">
        <f>IFERROR(INDEX(Correcties!B:B,MATCH('Betaald percentage 2023'!A337,Correcties!A:A,0)),"")</f>
        <v>0</v>
      </c>
    </row>
    <row r="338" spans="1:7" x14ac:dyDescent="0.25">
      <c r="A338" s="45"/>
      <c r="B338" s="39" t="str">
        <f>IFERROR(INDEX('Betaald tarief 2023'!B:B,MATCH('Betaald percentage 2023'!A338,'Betaald tarief 2023'!A:A,0)),"")</f>
        <v/>
      </c>
      <c r="C338" s="39" t="str">
        <f>IFERROR(INDEX('Betaald tarief 2023'!C:C,MATCH('Betaald percentage 2023'!A338,'Betaald tarief 2023'!A:A,0)),"")</f>
        <v/>
      </c>
      <c r="D338" s="41" cm="1">
        <f t="array" ref="D338">IFERROR(E338/SUMPRODUCT(('Betaald tarief 2023'!$A$2:$A$100000='Betaald percentage 2023'!A338)*'Betaald tarief 2023'!$H$2:$H$100000*'Betaald tarief 2023'!$O$2:$O$100000),0)</f>
        <v>0</v>
      </c>
      <c r="E338" s="42">
        <f>SUMIFS('Betaald tarief 2023'!G:G,'Betaald tarief 2023'!A:A,'Betaald percentage 2023'!A338)</f>
        <v>0</v>
      </c>
      <c r="F338" s="42">
        <f>SUMIFS('Betaald tarief 2023'!Q:Q,'Betaald tarief 2023'!A:A,'Betaald percentage 2023'!A338)</f>
        <v>0</v>
      </c>
      <c r="G338">
        <f>IFERROR(INDEX(Correcties!B:B,MATCH('Betaald percentage 2023'!A338,Correcties!A:A,0)),"")</f>
        <v>0</v>
      </c>
    </row>
    <row r="339" spans="1:7" x14ac:dyDescent="0.25">
      <c r="A339" s="45"/>
      <c r="B339" s="39" t="str">
        <f>IFERROR(INDEX('Betaald tarief 2023'!B:B,MATCH('Betaald percentage 2023'!A339,'Betaald tarief 2023'!A:A,0)),"")</f>
        <v/>
      </c>
      <c r="C339" s="39" t="str">
        <f>IFERROR(INDEX('Betaald tarief 2023'!C:C,MATCH('Betaald percentage 2023'!A339,'Betaald tarief 2023'!A:A,0)),"")</f>
        <v/>
      </c>
      <c r="D339" s="41" cm="1">
        <f t="array" ref="D339">IFERROR(E339/SUMPRODUCT(('Betaald tarief 2023'!$A$2:$A$100000='Betaald percentage 2023'!A339)*'Betaald tarief 2023'!$H$2:$H$100000*'Betaald tarief 2023'!$O$2:$O$100000),0)</f>
        <v>0</v>
      </c>
      <c r="E339" s="42">
        <f>SUMIFS('Betaald tarief 2023'!G:G,'Betaald tarief 2023'!A:A,'Betaald percentage 2023'!A339)</f>
        <v>0</v>
      </c>
      <c r="F339" s="42">
        <f>SUMIFS('Betaald tarief 2023'!Q:Q,'Betaald tarief 2023'!A:A,'Betaald percentage 2023'!A339)</f>
        <v>0</v>
      </c>
      <c r="G339">
        <f>IFERROR(INDEX(Correcties!B:B,MATCH('Betaald percentage 2023'!A339,Correcties!A:A,0)),"")</f>
        <v>0</v>
      </c>
    </row>
    <row r="340" spans="1:7" x14ac:dyDescent="0.25">
      <c r="A340" s="45"/>
      <c r="B340" s="39" t="str">
        <f>IFERROR(INDEX('Betaald tarief 2023'!B:B,MATCH('Betaald percentage 2023'!A340,'Betaald tarief 2023'!A:A,0)),"")</f>
        <v/>
      </c>
      <c r="C340" s="39" t="str">
        <f>IFERROR(INDEX('Betaald tarief 2023'!C:C,MATCH('Betaald percentage 2023'!A340,'Betaald tarief 2023'!A:A,0)),"")</f>
        <v/>
      </c>
      <c r="D340" s="41" cm="1">
        <f t="array" ref="D340">IFERROR(E340/SUMPRODUCT(('Betaald tarief 2023'!$A$2:$A$100000='Betaald percentage 2023'!A340)*'Betaald tarief 2023'!$H$2:$H$100000*'Betaald tarief 2023'!$O$2:$O$100000),0)</f>
        <v>0</v>
      </c>
      <c r="E340" s="42">
        <f>SUMIFS('Betaald tarief 2023'!G:G,'Betaald tarief 2023'!A:A,'Betaald percentage 2023'!A340)</f>
        <v>0</v>
      </c>
      <c r="F340" s="42">
        <f>SUMIFS('Betaald tarief 2023'!Q:Q,'Betaald tarief 2023'!A:A,'Betaald percentage 2023'!A340)</f>
        <v>0</v>
      </c>
      <c r="G340">
        <f>IFERROR(INDEX(Correcties!B:B,MATCH('Betaald percentage 2023'!A340,Correcties!A:A,0)),"")</f>
        <v>0</v>
      </c>
    </row>
    <row r="341" spans="1:7" x14ac:dyDescent="0.25">
      <c r="A341" s="45"/>
      <c r="B341" s="39" t="str">
        <f>IFERROR(INDEX('Betaald tarief 2023'!B:B,MATCH('Betaald percentage 2023'!A341,'Betaald tarief 2023'!A:A,0)),"")</f>
        <v/>
      </c>
      <c r="C341" s="39" t="str">
        <f>IFERROR(INDEX('Betaald tarief 2023'!C:C,MATCH('Betaald percentage 2023'!A341,'Betaald tarief 2023'!A:A,0)),"")</f>
        <v/>
      </c>
      <c r="D341" s="41" cm="1">
        <f t="array" ref="D341">IFERROR(E341/SUMPRODUCT(('Betaald tarief 2023'!$A$2:$A$100000='Betaald percentage 2023'!A341)*'Betaald tarief 2023'!$H$2:$H$100000*'Betaald tarief 2023'!$O$2:$O$100000),0)</f>
        <v>0</v>
      </c>
      <c r="E341" s="42">
        <f>SUMIFS('Betaald tarief 2023'!G:G,'Betaald tarief 2023'!A:A,'Betaald percentage 2023'!A341)</f>
        <v>0</v>
      </c>
      <c r="F341" s="42">
        <f>SUMIFS('Betaald tarief 2023'!Q:Q,'Betaald tarief 2023'!A:A,'Betaald percentage 2023'!A341)</f>
        <v>0</v>
      </c>
      <c r="G341">
        <f>IFERROR(INDEX(Correcties!B:B,MATCH('Betaald percentage 2023'!A341,Correcties!A:A,0)),"")</f>
        <v>0</v>
      </c>
    </row>
    <row r="342" spans="1:7" x14ac:dyDescent="0.25">
      <c r="A342" s="45"/>
      <c r="B342" s="39" t="str">
        <f>IFERROR(INDEX('Betaald tarief 2023'!B:B,MATCH('Betaald percentage 2023'!A342,'Betaald tarief 2023'!A:A,0)),"")</f>
        <v/>
      </c>
      <c r="C342" s="39" t="str">
        <f>IFERROR(INDEX('Betaald tarief 2023'!C:C,MATCH('Betaald percentage 2023'!A342,'Betaald tarief 2023'!A:A,0)),"")</f>
        <v/>
      </c>
      <c r="D342" s="41" cm="1">
        <f t="array" ref="D342">IFERROR(E342/SUMPRODUCT(('Betaald tarief 2023'!$A$2:$A$100000='Betaald percentage 2023'!A342)*'Betaald tarief 2023'!$H$2:$H$100000*'Betaald tarief 2023'!$O$2:$O$100000),0)</f>
        <v>0</v>
      </c>
      <c r="E342" s="42">
        <f>SUMIFS('Betaald tarief 2023'!G:G,'Betaald tarief 2023'!A:A,'Betaald percentage 2023'!A342)</f>
        <v>0</v>
      </c>
      <c r="F342" s="42">
        <f>SUMIFS('Betaald tarief 2023'!Q:Q,'Betaald tarief 2023'!A:A,'Betaald percentage 2023'!A342)</f>
        <v>0</v>
      </c>
      <c r="G342">
        <f>IFERROR(INDEX(Correcties!B:B,MATCH('Betaald percentage 2023'!A342,Correcties!A:A,0)),"")</f>
        <v>0</v>
      </c>
    </row>
    <row r="343" spans="1:7" x14ac:dyDescent="0.25">
      <c r="A343" s="45"/>
      <c r="B343" s="39" t="str">
        <f>IFERROR(INDEX('Betaald tarief 2023'!B:B,MATCH('Betaald percentage 2023'!A343,'Betaald tarief 2023'!A:A,0)),"")</f>
        <v/>
      </c>
      <c r="C343" s="39" t="str">
        <f>IFERROR(INDEX('Betaald tarief 2023'!C:C,MATCH('Betaald percentage 2023'!A343,'Betaald tarief 2023'!A:A,0)),"")</f>
        <v/>
      </c>
      <c r="D343" s="41" cm="1">
        <f t="array" ref="D343">IFERROR(E343/SUMPRODUCT(('Betaald tarief 2023'!$A$2:$A$100000='Betaald percentage 2023'!A343)*'Betaald tarief 2023'!$H$2:$H$100000*'Betaald tarief 2023'!$O$2:$O$100000),0)</f>
        <v>0</v>
      </c>
      <c r="E343" s="42">
        <f>SUMIFS('Betaald tarief 2023'!G:G,'Betaald tarief 2023'!A:A,'Betaald percentage 2023'!A343)</f>
        <v>0</v>
      </c>
      <c r="F343" s="42">
        <f>SUMIFS('Betaald tarief 2023'!Q:Q,'Betaald tarief 2023'!A:A,'Betaald percentage 2023'!A343)</f>
        <v>0</v>
      </c>
      <c r="G343">
        <f>IFERROR(INDEX(Correcties!B:B,MATCH('Betaald percentage 2023'!A343,Correcties!A:A,0)),"")</f>
        <v>0</v>
      </c>
    </row>
    <row r="344" spans="1:7" x14ac:dyDescent="0.25">
      <c r="A344" s="45"/>
      <c r="B344" s="39" t="str">
        <f>IFERROR(INDEX('Betaald tarief 2023'!B:B,MATCH('Betaald percentage 2023'!A344,'Betaald tarief 2023'!A:A,0)),"")</f>
        <v/>
      </c>
      <c r="C344" s="39" t="str">
        <f>IFERROR(INDEX('Betaald tarief 2023'!C:C,MATCH('Betaald percentage 2023'!A344,'Betaald tarief 2023'!A:A,0)),"")</f>
        <v/>
      </c>
      <c r="D344" s="41" cm="1">
        <f t="array" ref="D344">IFERROR(E344/SUMPRODUCT(('Betaald tarief 2023'!$A$2:$A$100000='Betaald percentage 2023'!A344)*'Betaald tarief 2023'!$H$2:$H$100000*'Betaald tarief 2023'!$O$2:$O$100000),0)</f>
        <v>0</v>
      </c>
      <c r="E344" s="42">
        <f>SUMIFS('Betaald tarief 2023'!G:G,'Betaald tarief 2023'!A:A,'Betaald percentage 2023'!A344)</f>
        <v>0</v>
      </c>
      <c r="F344" s="42">
        <f>SUMIFS('Betaald tarief 2023'!Q:Q,'Betaald tarief 2023'!A:A,'Betaald percentage 2023'!A344)</f>
        <v>0</v>
      </c>
      <c r="G344">
        <f>IFERROR(INDEX(Correcties!B:B,MATCH('Betaald percentage 2023'!A344,Correcties!A:A,0)),"")</f>
        <v>0</v>
      </c>
    </row>
    <row r="345" spans="1:7" x14ac:dyDescent="0.25">
      <c r="A345" s="45"/>
      <c r="B345" s="39" t="str">
        <f>IFERROR(INDEX('Betaald tarief 2023'!B:B,MATCH('Betaald percentage 2023'!A345,'Betaald tarief 2023'!A:A,0)),"")</f>
        <v/>
      </c>
      <c r="C345" s="39" t="str">
        <f>IFERROR(INDEX('Betaald tarief 2023'!C:C,MATCH('Betaald percentage 2023'!A345,'Betaald tarief 2023'!A:A,0)),"")</f>
        <v/>
      </c>
      <c r="D345" s="41" cm="1">
        <f t="array" ref="D345">IFERROR(E345/SUMPRODUCT(('Betaald tarief 2023'!$A$2:$A$100000='Betaald percentage 2023'!A345)*'Betaald tarief 2023'!$H$2:$H$100000*'Betaald tarief 2023'!$O$2:$O$100000),0)</f>
        <v>0</v>
      </c>
      <c r="E345" s="42">
        <f>SUMIFS('Betaald tarief 2023'!G:G,'Betaald tarief 2023'!A:A,'Betaald percentage 2023'!A345)</f>
        <v>0</v>
      </c>
      <c r="F345" s="42">
        <f>SUMIFS('Betaald tarief 2023'!Q:Q,'Betaald tarief 2023'!A:A,'Betaald percentage 2023'!A345)</f>
        <v>0</v>
      </c>
      <c r="G345">
        <f>IFERROR(INDEX(Correcties!B:B,MATCH('Betaald percentage 2023'!A345,Correcties!A:A,0)),"")</f>
        <v>0</v>
      </c>
    </row>
    <row r="346" spans="1:7" x14ac:dyDescent="0.25">
      <c r="A346" s="45"/>
      <c r="B346" s="39" t="str">
        <f>IFERROR(INDEX('Betaald tarief 2023'!B:B,MATCH('Betaald percentage 2023'!A346,'Betaald tarief 2023'!A:A,0)),"")</f>
        <v/>
      </c>
      <c r="C346" s="39" t="str">
        <f>IFERROR(INDEX('Betaald tarief 2023'!C:C,MATCH('Betaald percentage 2023'!A346,'Betaald tarief 2023'!A:A,0)),"")</f>
        <v/>
      </c>
      <c r="D346" s="41" cm="1">
        <f t="array" ref="D346">IFERROR(E346/SUMPRODUCT(('Betaald tarief 2023'!$A$2:$A$100000='Betaald percentage 2023'!A346)*'Betaald tarief 2023'!$H$2:$H$100000*'Betaald tarief 2023'!$O$2:$O$100000),0)</f>
        <v>0</v>
      </c>
      <c r="E346" s="42">
        <f>SUMIFS('Betaald tarief 2023'!G:G,'Betaald tarief 2023'!A:A,'Betaald percentage 2023'!A346)</f>
        <v>0</v>
      </c>
      <c r="F346" s="42">
        <f>SUMIFS('Betaald tarief 2023'!Q:Q,'Betaald tarief 2023'!A:A,'Betaald percentage 2023'!A346)</f>
        <v>0</v>
      </c>
      <c r="G346">
        <f>IFERROR(INDEX(Correcties!B:B,MATCH('Betaald percentage 2023'!A346,Correcties!A:A,0)),"")</f>
        <v>0</v>
      </c>
    </row>
    <row r="347" spans="1:7" x14ac:dyDescent="0.25">
      <c r="A347" s="45"/>
      <c r="B347" s="39" t="str">
        <f>IFERROR(INDEX('Betaald tarief 2023'!B:B,MATCH('Betaald percentage 2023'!A347,'Betaald tarief 2023'!A:A,0)),"")</f>
        <v/>
      </c>
      <c r="C347" s="39" t="str">
        <f>IFERROR(INDEX('Betaald tarief 2023'!C:C,MATCH('Betaald percentage 2023'!A347,'Betaald tarief 2023'!A:A,0)),"")</f>
        <v/>
      </c>
      <c r="D347" s="41" cm="1">
        <f t="array" ref="D347">IFERROR(E347/SUMPRODUCT(('Betaald tarief 2023'!$A$2:$A$100000='Betaald percentage 2023'!A347)*'Betaald tarief 2023'!$H$2:$H$100000*'Betaald tarief 2023'!$O$2:$O$100000),0)</f>
        <v>0</v>
      </c>
      <c r="E347" s="42">
        <f>SUMIFS('Betaald tarief 2023'!G:G,'Betaald tarief 2023'!A:A,'Betaald percentage 2023'!A347)</f>
        <v>0</v>
      </c>
      <c r="F347" s="42">
        <f>SUMIFS('Betaald tarief 2023'!Q:Q,'Betaald tarief 2023'!A:A,'Betaald percentage 2023'!A347)</f>
        <v>0</v>
      </c>
      <c r="G347">
        <f>IFERROR(INDEX(Correcties!B:B,MATCH('Betaald percentage 2023'!A347,Correcties!A:A,0)),"")</f>
        <v>0</v>
      </c>
    </row>
    <row r="348" spans="1:7" x14ac:dyDescent="0.25">
      <c r="A348" s="45"/>
      <c r="B348" s="39" t="str">
        <f>IFERROR(INDEX('Betaald tarief 2023'!B:B,MATCH('Betaald percentage 2023'!A348,'Betaald tarief 2023'!A:A,0)),"")</f>
        <v/>
      </c>
      <c r="C348" s="39" t="str">
        <f>IFERROR(INDEX('Betaald tarief 2023'!C:C,MATCH('Betaald percentage 2023'!A348,'Betaald tarief 2023'!A:A,0)),"")</f>
        <v/>
      </c>
      <c r="D348" s="41" cm="1">
        <f t="array" ref="D348">IFERROR(E348/SUMPRODUCT(('Betaald tarief 2023'!$A$2:$A$100000='Betaald percentage 2023'!A348)*'Betaald tarief 2023'!$H$2:$H$100000*'Betaald tarief 2023'!$O$2:$O$100000),0)</f>
        <v>0</v>
      </c>
      <c r="E348" s="42">
        <f>SUMIFS('Betaald tarief 2023'!G:G,'Betaald tarief 2023'!A:A,'Betaald percentage 2023'!A348)</f>
        <v>0</v>
      </c>
      <c r="F348" s="42">
        <f>SUMIFS('Betaald tarief 2023'!Q:Q,'Betaald tarief 2023'!A:A,'Betaald percentage 2023'!A348)</f>
        <v>0</v>
      </c>
      <c r="G348">
        <f>IFERROR(INDEX(Correcties!B:B,MATCH('Betaald percentage 2023'!A348,Correcties!A:A,0)),"")</f>
        <v>0</v>
      </c>
    </row>
    <row r="349" spans="1:7" x14ac:dyDescent="0.25">
      <c r="A349" s="45"/>
      <c r="B349" s="39" t="str">
        <f>IFERROR(INDEX('Betaald tarief 2023'!B:B,MATCH('Betaald percentage 2023'!A349,'Betaald tarief 2023'!A:A,0)),"")</f>
        <v/>
      </c>
      <c r="C349" s="39" t="str">
        <f>IFERROR(INDEX('Betaald tarief 2023'!C:C,MATCH('Betaald percentage 2023'!A349,'Betaald tarief 2023'!A:A,0)),"")</f>
        <v/>
      </c>
      <c r="D349" s="41" cm="1">
        <f t="array" ref="D349">IFERROR(E349/SUMPRODUCT(('Betaald tarief 2023'!$A$2:$A$100000='Betaald percentage 2023'!A349)*'Betaald tarief 2023'!$H$2:$H$100000*'Betaald tarief 2023'!$O$2:$O$100000),0)</f>
        <v>0</v>
      </c>
      <c r="E349" s="42">
        <f>SUMIFS('Betaald tarief 2023'!G:G,'Betaald tarief 2023'!A:A,'Betaald percentage 2023'!A349)</f>
        <v>0</v>
      </c>
      <c r="F349" s="42">
        <f>SUMIFS('Betaald tarief 2023'!Q:Q,'Betaald tarief 2023'!A:A,'Betaald percentage 2023'!A349)</f>
        <v>0</v>
      </c>
      <c r="G349">
        <f>IFERROR(INDEX(Correcties!B:B,MATCH('Betaald percentage 2023'!A349,Correcties!A:A,0)),"")</f>
        <v>0</v>
      </c>
    </row>
    <row r="350" spans="1:7" x14ac:dyDescent="0.25">
      <c r="A350" s="45"/>
      <c r="B350" s="39" t="str">
        <f>IFERROR(INDEX('Betaald tarief 2023'!B:B,MATCH('Betaald percentage 2023'!A350,'Betaald tarief 2023'!A:A,0)),"")</f>
        <v/>
      </c>
      <c r="C350" s="39" t="str">
        <f>IFERROR(INDEX('Betaald tarief 2023'!C:C,MATCH('Betaald percentage 2023'!A350,'Betaald tarief 2023'!A:A,0)),"")</f>
        <v/>
      </c>
      <c r="D350" s="41" cm="1">
        <f t="array" ref="D350">IFERROR(E350/SUMPRODUCT(('Betaald tarief 2023'!$A$2:$A$100000='Betaald percentage 2023'!A350)*'Betaald tarief 2023'!$H$2:$H$100000*'Betaald tarief 2023'!$O$2:$O$100000),0)</f>
        <v>0</v>
      </c>
      <c r="E350" s="42">
        <f>SUMIFS('Betaald tarief 2023'!G:G,'Betaald tarief 2023'!A:A,'Betaald percentage 2023'!A350)</f>
        <v>0</v>
      </c>
      <c r="F350" s="42">
        <f>SUMIFS('Betaald tarief 2023'!Q:Q,'Betaald tarief 2023'!A:A,'Betaald percentage 2023'!A350)</f>
        <v>0</v>
      </c>
      <c r="G350">
        <f>IFERROR(INDEX(Correcties!B:B,MATCH('Betaald percentage 2023'!A350,Correcties!A:A,0)),"")</f>
        <v>0</v>
      </c>
    </row>
    <row r="351" spans="1:7" x14ac:dyDescent="0.25">
      <c r="A351" s="45"/>
      <c r="B351" s="39" t="str">
        <f>IFERROR(INDEX('Betaald tarief 2023'!B:B,MATCH('Betaald percentage 2023'!A351,'Betaald tarief 2023'!A:A,0)),"")</f>
        <v/>
      </c>
      <c r="C351" s="39" t="str">
        <f>IFERROR(INDEX('Betaald tarief 2023'!C:C,MATCH('Betaald percentage 2023'!A351,'Betaald tarief 2023'!A:A,0)),"")</f>
        <v/>
      </c>
      <c r="D351" s="41" cm="1">
        <f t="array" ref="D351">IFERROR(E351/SUMPRODUCT(('Betaald tarief 2023'!$A$2:$A$100000='Betaald percentage 2023'!A351)*'Betaald tarief 2023'!$H$2:$H$100000*'Betaald tarief 2023'!$O$2:$O$100000),0)</f>
        <v>0</v>
      </c>
      <c r="E351" s="42">
        <f>SUMIFS('Betaald tarief 2023'!G:G,'Betaald tarief 2023'!A:A,'Betaald percentage 2023'!A351)</f>
        <v>0</v>
      </c>
      <c r="F351" s="42">
        <f>SUMIFS('Betaald tarief 2023'!Q:Q,'Betaald tarief 2023'!A:A,'Betaald percentage 2023'!A351)</f>
        <v>0</v>
      </c>
      <c r="G351">
        <f>IFERROR(INDEX(Correcties!B:B,MATCH('Betaald percentage 2023'!A351,Correcties!A:A,0)),"")</f>
        <v>0</v>
      </c>
    </row>
    <row r="352" spans="1:7" x14ac:dyDescent="0.25">
      <c r="A352" s="45"/>
      <c r="B352" s="39" t="str">
        <f>IFERROR(INDEX('Betaald tarief 2023'!B:B,MATCH('Betaald percentage 2023'!A352,'Betaald tarief 2023'!A:A,0)),"")</f>
        <v/>
      </c>
      <c r="C352" s="39" t="str">
        <f>IFERROR(INDEX('Betaald tarief 2023'!C:C,MATCH('Betaald percentage 2023'!A352,'Betaald tarief 2023'!A:A,0)),"")</f>
        <v/>
      </c>
      <c r="D352" s="41" cm="1">
        <f t="array" ref="D352">IFERROR(E352/SUMPRODUCT(('Betaald tarief 2023'!$A$2:$A$100000='Betaald percentage 2023'!A352)*'Betaald tarief 2023'!$H$2:$H$100000*'Betaald tarief 2023'!$O$2:$O$100000),0)</f>
        <v>0</v>
      </c>
      <c r="E352" s="42">
        <f>SUMIFS('Betaald tarief 2023'!G:G,'Betaald tarief 2023'!A:A,'Betaald percentage 2023'!A352)</f>
        <v>0</v>
      </c>
      <c r="F352" s="42">
        <f>SUMIFS('Betaald tarief 2023'!Q:Q,'Betaald tarief 2023'!A:A,'Betaald percentage 2023'!A352)</f>
        <v>0</v>
      </c>
      <c r="G352">
        <f>IFERROR(INDEX(Correcties!B:B,MATCH('Betaald percentage 2023'!A352,Correcties!A:A,0)),"")</f>
        <v>0</v>
      </c>
    </row>
    <row r="353" spans="1:7" x14ac:dyDescent="0.25">
      <c r="A353" s="45"/>
      <c r="B353" s="39" t="str">
        <f>IFERROR(INDEX('Betaald tarief 2023'!B:B,MATCH('Betaald percentage 2023'!A353,'Betaald tarief 2023'!A:A,0)),"")</f>
        <v/>
      </c>
      <c r="C353" s="39" t="str">
        <f>IFERROR(INDEX('Betaald tarief 2023'!C:C,MATCH('Betaald percentage 2023'!A353,'Betaald tarief 2023'!A:A,0)),"")</f>
        <v/>
      </c>
      <c r="D353" s="41" cm="1">
        <f t="array" ref="D353">IFERROR(E353/SUMPRODUCT(('Betaald tarief 2023'!$A$2:$A$100000='Betaald percentage 2023'!A353)*'Betaald tarief 2023'!$H$2:$H$100000*'Betaald tarief 2023'!$O$2:$O$100000),0)</f>
        <v>0</v>
      </c>
      <c r="E353" s="42">
        <f>SUMIFS('Betaald tarief 2023'!G:G,'Betaald tarief 2023'!A:A,'Betaald percentage 2023'!A353)</f>
        <v>0</v>
      </c>
      <c r="F353" s="42">
        <f>SUMIFS('Betaald tarief 2023'!Q:Q,'Betaald tarief 2023'!A:A,'Betaald percentage 2023'!A353)</f>
        <v>0</v>
      </c>
      <c r="G353">
        <f>IFERROR(INDEX(Correcties!B:B,MATCH('Betaald percentage 2023'!A353,Correcties!A:A,0)),"")</f>
        <v>0</v>
      </c>
    </row>
    <row r="354" spans="1:7" x14ac:dyDescent="0.25">
      <c r="A354" s="45"/>
      <c r="B354" s="39" t="str">
        <f>IFERROR(INDEX('Betaald tarief 2023'!B:B,MATCH('Betaald percentage 2023'!A354,'Betaald tarief 2023'!A:A,0)),"")</f>
        <v/>
      </c>
      <c r="C354" s="39" t="str">
        <f>IFERROR(INDEX('Betaald tarief 2023'!C:C,MATCH('Betaald percentage 2023'!A354,'Betaald tarief 2023'!A:A,0)),"")</f>
        <v/>
      </c>
      <c r="D354" s="41" cm="1">
        <f t="array" ref="D354">IFERROR(E354/SUMPRODUCT(('Betaald tarief 2023'!$A$2:$A$100000='Betaald percentage 2023'!A354)*'Betaald tarief 2023'!$H$2:$H$100000*'Betaald tarief 2023'!$O$2:$O$100000),0)</f>
        <v>0</v>
      </c>
      <c r="E354" s="42">
        <f>SUMIFS('Betaald tarief 2023'!G:G,'Betaald tarief 2023'!A:A,'Betaald percentage 2023'!A354)</f>
        <v>0</v>
      </c>
      <c r="F354" s="42">
        <f>SUMIFS('Betaald tarief 2023'!Q:Q,'Betaald tarief 2023'!A:A,'Betaald percentage 2023'!A354)</f>
        <v>0</v>
      </c>
      <c r="G354">
        <f>IFERROR(INDEX(Correcties!B:B,MATCH('Betaald percentage 2023'!A354,Correcties!A:A,0)),"")</f>
        <v>0</v>
      </c>
    </row>
    <row r="355" spans="1:7" x14ac:dyDescent="0.25">
      <c r="A355" s="45"/>
      <c r="B355" s="39" t="str">
        <f>IFERROR(INDEX('Betaald tarief 2023'!B:B,MATCH('Betaald percentage 2023'!A355,'Betaald tarief 2023'!A:A,0)),"")</f>
        <v/>
      </c>
      <c r="C355" s="39" t="str">
        <f>IFERROR(INDEX('Betaald tarief 2023'!C:C,MATCH('Betaald percentage 2023'!A355,'Betaald tarief 2023'!A:A,0)),"")</f>
        <v/>
      </c>
      <c r="D355" s="41" cm="1">
        <f t="array" ref="D355">IFERROR(E355/SUMPRODUCT(('Betaald tarief 2023'!$A$2:$A$100000='Betaald percentage 2023'!A355)*'Betaald tarief 2023'!$H$2:$H$100000*'Betaald tarief 2023'!$O$2:$O$100000),0)</f>
        <v>0</v>
      </c>
      <c r="E355" s="42">
        <f>SUMIFS('Betaald tarief 2023'!G:G,'Betaald tarief 2023'!A:A,'Betaald percentage 2023'!A355)</f>
        <v>0</v>
      </c>
      <c r="F355" s="42">
        <f>SUMIFS('Betaald tarief 2023'!Q:Q,'Betaald tarief 2023'!A:A,'Betaald percentage 2023'!A355)</f>
        <v>0</v>
      </c>
      <c r="G355">
        <f>IFERROR(INDEX(Correcties!B:B,MATCH('Betaald percentage 2023'!A355,Correcties!A:A,0)),"")</f>
        <v>0</v>
      </c>
    </row>
    <row r="356" spans="1:7" x14ac:dyDescent="0.25">
      <c r="A356" s="45"/>
      <c r="B356" s="39" t="str">
        <f>IFERROR(INDEX('Betaald tarief 2023'!B:B,MATCH('Betaald percentage 2023'!A356,'Betaald tarief 2023'!A:A,0)),"")</f>
        <v/>
      </c>
      <c r="C356" s="39" t="str">
        <f>IFERROR(INDEX('Betaald tarief 2023'!C:C,MATCH('Betaald percentage 2023'!A356,'Betaald tarief 2023'!A:A,0)),"")</f>
        <v/>
      </c>
      <c r="D356" s="41" cm="1">
        <f t="array" ref="D356">IFERROR(E356/SUMPRODUCT(('Betaald tarief 2023'!$A$2:$A$100000='Betaald percentage 2023'!A356)*'Betaald tarief 2023'!$H$2:$H$100000*'Betaald tarief 2023'!$O$2:$O$100000),0)</f>
        <v>0</v>
      </c>
      <c r="E356" s="42">
        <f>SUMIFS('Betaald tarief 2023'!G:G,'Betaald tarief 2023'!A:A,'Betaald percentage 2023'!A356)</f>
        <v>0</v>
      </c>
      <c r="F356" s="42">
        <f>SUMIFS('Betaald tarief 2023'!Q:Q,'Betaald tarief 2023'!A:A,'Betaald percentage 2023'!A356)</f>
        <v>0</v>
      </c>
      <c r="G356">
        <f>IFERROR(INDEX(Correcties!B:B,MATCH('Betaald percentage 2023'!A356,Correcties!A:A,0)),"")</f>
        <v>0</v>
      </c>
    </row>
    <row r="357" spans="1:7" x14ac:dyDescent="0.25">
      <c r="A357" s="45"/>
      <c r="B357" s="39" t="str">
        <f>IFERROR(INDEX('Betaald tarief 2023'!B:B,MATCH('Betaald percentage 2023'!A357,'Betaald tarief 2023'!A:A,0)),"")</f>
        <v/>
      </c>
      <c r="C357" s="39" t="str">
        <f>IFERROR(INDEX('Betaald tarief 2023'!C:C,MATCH('Betaald percentage 2023'!A357,'Betaald tarief 2023'!A:A,0)),"")</f>
        <v/>
      </c>
      <c r="D357" s="41" cm="1">
        <f t="array" ref="D357">IFERROR(E357/SUMPRODUCT(('Betaald tarief 2023'!$A$2:$A$100000='Betaald percentage 2023'!A357)*'Betaald tarief 2023'!$H$2:$H$100000*'Betaald tarief 2023'!$O$2:$O$100000),0)</f>
        <v>0</v>
      </c>
      <c r="E357" s="42">
        <f>SUMIFS('Betaald tarief 2023'!G:G,'Betaald tarief 2023'!A:A,'Betaald percentage 2023'!A357)</f>
        <v>0</v>
      </c>
      <c r="F357" s="42">
        <f>SUMIFS('Betaald tarief 2023'!Q:Q,'Betaald tarief 2023'!A:A,'Betaald percentage 2023'!A357)</f>
        <v>0</v>
      </c>
      <c r="G357">
        <f>IFERROR(INDEX(Correcties!B:B,MATCH('Betaald percentage 2023'!A357,Correcties!A:A,0)),"")</f>
        <v>0</v>
      </c>
    </row>
    <row r="358" spans="1:7" x14ac:dyDescent="0.25">
      <c r="A358" s="45"/>
      <c r="B358" s="39" t="str">
        <f>IFERROR(INDEX('Betaald tarief 2023'!B:B,MATCH('Betaald percentage 2023'!A358,'Betaald tarief 2023'!A:A,0)),"")</f>
        <v/>
      </c>
      <c r="C358" s="39" t="str">
        <f>IFERROR(INDEX('Betaald tarief 2023'!C:C,MATCH('Betaald percentage 2023'!A358,'Betaald tarief 2023'!A:A,0)),"")</f>
        <v/>
      </c>
      <c r="D358" s="41" cm="1">
        <f t="array" ref="D358">IFERROR(E358/SUMPRODUCT(('Betaald tarief 2023'!$A$2:$A$100000='Betaald percentage 2023'!A358)*'Betaald tarief 2023'!$H$2:$H$100000*'Betaald tarief 2023'!$O$2:$O$100000),0)</f>
        <v>0</v>
      </c>
      <c r="E358" s="42">
        <f>SUMIFS('Betaald tarief 2023'!G:G,'Betaald tarief 2023'!A:A,'Betaald percentage 2023'!A358)</f>
        <v>0</v>
      </c>
      <c r="F358" s="42">
        <f>SUMIFS('Betaald tarief 2023'!Q:Q,'Betaald tarief 2023'!A:A,'Betaald percentage 2023'!A358)</f>
        <v>0</v>
      </c>
      <c r="G358">
        <f>IFERROR(INDEX(Correcties!B:B,MATCH('Betaald percentage 2023'!A358,Correcties!A:A,0)),"")</f>
        <v>0</v>
      </c>
    </row>
    <row r="359" spans="1:7" x14ac:dyDescent="0.25">
      <c r="A359" s="45"/>
      <c r="B359" s="39" t="str">
        <f>IFERROR(INDEX('Betaald tarief 2023'!B:B,MATCH('Betaald percentage 2023'!A359,'Betaald tarief 2023'!A:A,0)),"")</f>
        <v/>
      </c>
      <c r="C359" s="39" t="str">
        <f>IFERROR(INDEX('Betaald tarief 2023'!C:C,MATCH('Betaald percentage 2023'!A359,'Betaald tarief 2023'!A:A,0)),"")</f>
        <v/>
      </c>
      <c r="D359" s="41" cm="1">
        <f t="array" ref="D359">IFERROR(E359/SUMPRODUCT(('Betaald tarief 2023'!$A$2:$A$100000='Betaald percentage 2023'!A359)*'Betaald tarief 2023'!$H$2:$H$100000*'Betaald tarief 2023'!$O$2:$O$100000),0)</f>
        <v>0</v>
      </c>
      <c r="E359" s="42">
        <f>SUMIFS('Betaald tarief 2023'!G:G,'Betaald tarief 2023'!A:A,'Betaald percentage 2023'!A359)</f>
        <v>0</v>
      </c>
      <c r="F359" s="42">
        <f>SUMIFS('Betaald tarief 2023'!Q:Q,'Betaald tarief 2023'!A:A,'Betaald percentage 2023'!A359)</f>
        <v>0</v>
      </c>
      <c r="G359">
        <f>IFERROR(INDEX(Correcties!B:B,MATCH('Betaald percentage 2023'!A359,Correcties!A:A,0)),"")</f>
        <v>0</v>
      </c>
    </row>
    <row r="360" spans="1:7" x14ac:dyDescent="0.25">
      <c r="A360" s="45"/>
      <c r="B360" s="39" t="str">
        <f>IFERROR(INDEX('Betaald tarief 2023'!B:B,MATCH('Betaald percentage 2023'!A360,'Betaald tarief 2023'!A:A,0)),"")</f>
        <v/>
      </c>
      <c r="C360" s="39" t="str">
        <f>IFERROR(INDEX('Betaald tarief 2023'!C:C,MATCH('Betaald percentage 2023'!A360,'Betaald tarief 2023'!A:A,0)),"")</f>
        <v/>
      </c>
      <c r="D360" s="41" cm="1">
        <f t="array" ref="D360">IFERROR(E360/SUMPRODUCT(('Betaald tarief 2023'!$A$2:$A$100000='Betaald percentage 2023'!A360)*'Betaald tarief 2023'!$H$2:$H$100000*'Betaald tarief 2023'!$O$2:$O$100000),0)</f>
        <v>0</v>
      </c>
      <c r="E360" s="42">
        <f>SUMIFS('Betaald tarief 2023'!G:G,'Betaald tarief 2023'!A:A,'Betaald percentage 2023'!A360)</f>
        <v>0</v>
      </c>
      <c r="F360" s="42">
        <f>SUMIFS('Betaald tarief 2023'!Q:Q,'Betaald tarief 2023'!A:A,'Betaald percentage 2023'!A360)</f>
        <v>0</v>
      </c>
      <c r="G360">
        <f>IFERROR(INDEX(Correcties!B:B,MATCH('Betaald percentage 2023'!A360,Correcties!A:A,0)),"")</f>
        <v>0</v>
      </c>
    </row>
    <row r="361" spans="1:7" x14ac:dyDescent="0.25">
      <c r="A361" s="45"/>
      <c r="B361" s="39" t="str">
        <f>IFERROR(INDEX('Betaald tarief 2023'!B:B,MATCH('Betaald percentage 2023'!A361,'Betaald tarief 2023'!A:A,0)),"")</f>
        <v/>
      </c>
      <c r="C361" s="39" t="str">
        <f>IFERROR(INDEX('Betaald tarief 2023'!C:C,MATCH('Betaald percentage 2023'!A361,'Betaald tarief 2023'!A:A,0)),"")</f>
        <v/>
      </c>
      <c r="D361" s="41" cm="1">
        <f t="array" ref="D361">IFERROR(E361/SUMPRODUCT(('Betaald tarief 2023'!$A$2:$A$100000='Betaald percentage 2023'!A361)*'Betaald tarief 2023'!$H$2:$H$100000*'Betaald tarief 2023'!$O$2:$O$100000),0)</f>
        <v>0</v>
      </c>
      <c r="E361" s="42">
        <f>SUMIFS('Betaald tarief 2023'!G:G,'Betaald tarief 2023'!A:A,'Betaald percentage 2023'!A361)</f>
        <v>0</v>
      </c>
      <c r="F361" s="42">
        <f>SUMIFS('Betaald tarief 2023'!Q:Q,'Betaald tarief 2023'!A:A,'Betaald percentage 2023'!A361)</f>
        <v>0</v>
      </c>
      <c r="G361">
        <f>IFERROR(INDEX(Correcties!B:B,MATCH('Betaald percentage 2023'!A361,Correcties!A:A,0)),"")</f>
        <v>0</v>
      </c>
    </row>
    <row r="362" spans="1:7" x14ac:dyDescent="0.25">
      <c r="A362" s="45"/>
      <c r="B362" s="39" t="str">
        <f>IFERROR(INDEX('Betaald tarief 2023'!B:B,MATCH('Betaald percentage 2023'!A362,'Betaald tarief 2023'!A:A,0)),"")</f>
        <v/>
      </c>
      <c r="C362" s="39" t="str">
        <f>IFERROR(INDEX('Betaald tarief 2023'!C:C,MATCH('Betaald percentage 2023'!A362,'Betaald tarief 2023'!A:A,0)),"")</f>
        <v/>
      </c>
      <c r="D362" s="41" cm="1">
        <f t="array" ref="D362">IFERROR(E362/SUMPRODUCT(('Betaald tarief 2023'!$A$2:$A$100000='Betaald percentage 2023'!A362)*'Betaald tarief 2023'!$H$2:$H$100000*'Betaald tarief 2023'!$O$2:$O$100000),0)</f>
        <v>0</v>
      </c>
      <c r="E362" s="42">
        <f>SUMIFS('Betaald tarief 2023'!G:G,'Betaald tarief 2023'!A:A,'Betaald percentage 2023'!A362)</f>
        <v>0</v>
      </c>
      <c r="F362" s="42">
        <f>SUMIFS('Betaald tarief 2023'!Q:Q,'Betaald tarief 2023'!A:A,'Betaald percentage 2023'!A362)</f>
        <v>0</v>
      </c>
      <c r="G362">
        <f>IFERROR(INDEX(Correcties!B:B,MATCH('Betaald percentage 2023'!A362,Correcties!A:A,0)),"")</f>
        <v>0</v>
      </c>
    </row>
    <row r="363" spans="1:7" x14ac:dyDescent="0.25">
      <c r="A363" s="45"/>
      <c r="B363" s="39" t="str">
        <f>IFERROR(INDEX('Betaald tarief 2023'!B:B,MATCH('Betaald percentage 2023'!A363,'Betaald tarief 2023'!A:A,0)),"")</f>
        <v/>
      </c>
      <c r="C363" s="39" t="str">
        <f>IFERROR(INDEX('Betaald tarief 2023'!C:C,MATCH('Betaald percentage 2023'!A363,'Betaald tarief 2023'!A:A,0)),"")</f>
        <v/>
      </c>
      <c r="D363" s="41" cm="1">
        <f t="array" ref="D363">IFERROR(E363/SUMPRODUCT(('Betaald tarief 2023'!$A$2:$A$100000='Betaald percentage 2023'!A363)*'Betaald tarief 2023'!$H$2:$H$100000*'Betaald tarief 2023'!$O$2:$O$100000),0)</f>
        <v>0</v>
      </c>
      <c r="E363" s="42">
        <f>SUMIFS('Betaald tarief 2023'!G:G,'Betaald tarief 2023'!A:A,'Betaald percentage 2023'!A363)</f>
        <v>0</v>
      </c>
      <c r="F363" s="42">
        <f>SUMIFS('Betaald tarief 2023'!Q:Q,'Betaald tarief 2023'!A:A,'Betaald percentage 2023'!A363)</f>
        <v>0</v>
      </c>
      <c r="G363">
        <f>IFERROR(INDEX(Correcties!B:B,MATCH('Betaald percentage 2023'!A363,Correcties!A:A,0)),"")</f>
        <v>0</v>
      </c>
    </row>
    <row r="364" spans="1:7" x14ac:dyDescent="0.25">
      <c r="A364" s="45"/>
      <c r="B364" s="39" t="str">
        <f>IFERROR(INDEX('Betaald tarief 2023'!B:B,MATCH('Betaald percentage 2023'!A364,'Betaald tarief 2023'!A:A,0)),"")</f>
        <v/>
      </c>
      <c r="C364" s="39" t="str">
        <f>IFERROR(INDEX('Betaald tarief 2023'!C:C,MATCH('Betaald percentage 2023'!A364,'Betaald tarief 2023'!A:A,0)),"")</f>
        <v/>
      </c>
      <c r="D364" s="41" cm="1">
        <f t="array" ref="D364">IFERROR(E364/SUMPRODUCT(('Betaald tarief 2023'!$A$2:$A$100000='Betaald percentage 2023'!A364)*'Betaald tarief 2023'!$H$2:$H$100000*'Betaald tarief 2023'!$O$2:$O$100000),0)</f>
        <v>0</v>
      </c>
      <c r="E364" s="42">
        <f>SUMIFS('Betaald tarief 2023'!G:G,'Betaald tarief 2023'!A:A,'Betaald percentage 2023'!A364)</f>
        <v>0</v>
      </c>
      <c r="F364" s="42">
        <f>SUMIFS('Betaald tarief 2023'!Q:Q,'Betaald tarief 2023'!A:A,'Betaald percentage 2023'!A364)</f>
        <v>0</v>
      </c>
      <c r="G364">
        <f>IFERROR(INDEX(Correcties!B:B,MATCH('Betaald percentage 2023'!A364,Correcties!A:A,0)),"")</f>
        <v>0</v>
      </c>
    </row>
    <row r="365" spans="1:7" x14ac:dyDescent="0.25">
      <c r="A365" s="45"/>
      <c r="B365" s="39" t="str">
        <f>IFERROR(INDEX('Betaald tarief 2023'!B:B,MATCH('Betaald percentage 2023'!A365,'Betaald tarief 2023'!A:A,0)),"")</f>
        <v/>
      </c>
      <c r="C365" s="39" t="str">
        <f>IFERROR(INDEX('Betaald tarief 2023'!C:C,MATCH('Betaald percentage 2023'!A365,'Betaald tarief 2023'!A:A,0)),"")</f>
        <v/>
      </c>
      <c r="D365" s="41" cm="1">
        <f t="array" ref="D365">IFERROR(E365/SUMPRODUCT(('Betaald tarief 2023'!$A$2:$A$100000='Betaald percentage 2023'!A365)*'Betaald tarief 2023'!$H$2:$H$100000*'Betaald tarief 2023'!$O$2:$O$100000),0)</f>
        <v>0</v>
      </c>
      <c r="E365" s="42">
        <f>SUMIFS('Betaald tarief 2023'!G:G,'Betaald tarief 2023'!A:A,'Betaald percentage 2023'!A365)</f>
        <v>0</v>
      </c>
      <c r="F365" s="42">
        <f>SUMIFS('Betaald tarief 2023'!Q:Q,'Betaald tarief 2023'!A:A,'Betaald percentage 2023'!A365)</f>
        <v>0</v>
      </c>
      <c r="G365">
        <f>IFERROR(INDEX(Correcties!B:B,MATCH('Betaald percentage 2023'!A365,Correcties!A:A,0)),"")</f>
        <v>0</v>
      </c>
    </row>
    <row r="366" spans="1:7" x14ac:dyDescent="0.25">
      <c r="A366" s="45"/>
      <c r="B366" s="39" t="str">
        <f>IFERROR(INDEX('Betaald tarief 2023'!B:B,MATCH('Betaald percentage 2023'!A366,'Betaald tarief 2023'!A:A,0)),"")</f>
        <v/>
      </c>
      <c r="C366" s="39" t="str">
        <f>IFERROR(INDEX('Betaald tarief 2023'!C:C,MATCH('Betaald percentage 2023'!A366,'Betaald tarief 2023'!A:A,0)),"")</f>
        <v/>
      </c>
      <c r="D366" s="41" cm="1">
        <f t="array" ref="D366">IFERROR(E366/SUMPRODUCT(('Betaald tarief 2023'!$A$2:$A$100000='Betaald percentage 2023'!A366)*'Betaald tarief 2023'!$H$2:$H$100000*'Betaald tarief 2023'!$O$2:$O$100000),0)</f>
        <v>0</v>
      </c>
      <c r="E366" s="42">
        <f>SUMIFS('Betaald tarief 2023'!G:G,'Betaald tarief 2023'!A:A,'Betaald percentage 2023'!A366)</f>
        <v>0</v>
      </c>
      <c r="F366" s="42">
        <f>SUMIFS('Betaald tarief 2023'!Q:Q,'Betaald tarief 2023'!A:A,'Betaald percentage 2023'!A366)</f>
        <v>0</v>
      </c>
      <c r="G366">
        <f>IFERROR(INDEX(Correcties!B:B,MATCH('Betaald percentage 2023'!A366,Correcties!A:A,0)),"")</f>
        <v>0</v>
      </c>
    </row>
    <row r="367" spans="1:7" x14ac:dyDescent="0.25">
      <c r="A367" s="45"/>
      <c r="B367" s="39" t="str">
        <f>IFERROR(INDEX('Betaald tarief 2023'!B:B,MATCH('Betaald percentage 2023'!A367,'Betaald tarief 2023'!A:A,0)),"")</f>
        <v/>
      </c>
      <c r="C367" s="39" t="str">
        <f>IFERROR(INDEX('Betaald tarief 2023'!C:C,MATCH('Betaald percentage 2023'!A367,'Betaald tarief 2023'!A:A,0)),"")</f>
        <v/>
      </c>
      <c r="D367" s="41" cm="1">
        <f t="array" ref="D367">IFERROR(E367/SUMPRODUCT(('Betaald tarief 2023'!$A$2:$A$100000='Betaald percentage 2023'!A367)*'Betaald tarief 2023'!$H$2:$H$100000*'Betaald tarief 2023'!$O$2:$O$100000),0)</f>
        <v>0</v>
      </c>
      <c r="E367" s="42">
        <f>SUMIFS('Betaald tarief 2023'!G:G,'Betaald tarief 2023'!A:A,'Betaald percentage 2023'!A367)</f>
        <v>0</v>
      </c>
      <c r="F367" s="42">
        <f>SUMIFS('Betaald tarief 2023'!Q:Q,'Betaald tarief 2023'!A:A,'Betaald percentage 2023'!A367)</f>
        <v>0</v>
      </c>
      <c r="G367">
        <f>IFERROR(INDEX(Correcties!B:B,MATCH('Betaald percentage 2023'!A367,Correcties!A:A,0)),"")</f>
        <v>0</v>
      </c>
    </row>
    <row r="368" spans="1:7" x14ac:dyDescent="0.25">
      <c r="A368" s="45"/>
      <c r="B368" s="39" t="str">
        <f>IFERROR(INDEX('Betaald tarief 2023'!B:B,MATCH('Betaald percentage 2023'!A368,'Betaald tarief 2023'!A:A,0)),"")</f>
        <v/>
      </c>
      <c r="C368" s="39" t="str">
        <f>IFERROR(INDEX('Betaald tarief 2023'!C:C,MATCH('Betaald percentage 2023'!A368,'Betaald tarief 2023'!A:A,0)),"")</f>
        <v/>
      </c>
      <c r="D368" s="41" cm="1">
        <f t="array" ref="D368">IFERROR(E368/SUMPRODUCT(('Betaald tarief 2023'!$A$2:$A$100000='Betaald percentage 2023'!A368)*'Betaald tarief 2023'!$H$2:$H$100000*'Betaald tarief 2023'!$O$2:$O$100000),0)</f>
        <v>0</v>
      </c>
      <c r="E368" s="42">
        <f>SUMIFS('Betaald tarief 2023'!G:G,'Betaald tarief 2023'!A:A,'Betaald percentage 2023'!A368)</f>
        <v>0</v>
      </c>
      <c r="F368" s="42">
        <f>SUMIFS('Betaald tarief 2023'!Q:Q,'Betaald tarief 2023'!A:A,'Betaald percentage 2023'!A368)</f>
        <v>0</v>
      </c>
      <c r="G368">
        <f>IFERROR(INDEX(Correcties!B:B,MATCH('Betaald percentage 2023'!A368,Correcties!A:A,0)),"")</f>
        <v>0</v>
      </c>
    </row>
    <row r="369" spans="1:7" x14ac:dyDescent="0.25">
      <c r="A369" s="45"/>
      <c r="B369" s="39" t="str">
        <f>IFERROR(INDEX('Betaald tarief 2023'!B:B,MATCH('Betaald percentage 2023'!A369,'Betaald tarief 2023'!A:A,0)),"")</f>
        <v/>
      </c>
      <c r="C369" s="39" t="str">
        <f>IFERROR(INDEX('Betaald tarief 2023'!C:C,MATCH('Betaald percentage 2023'!A369,'Betaald tarief 2023'!A:A,0)),"")</f>
        <v/>
      </c>
      <c r="D369" s="41" cm="1">
        <f t="array" ref="D369">IFERROR(E369/SUMPRODUCT(('Betaald tarief 2023'!$A$2:$A$100000='Betaald percentage 2023'!A369)*'Betaald tarief 2023'!$H$2:$H$100000*'Betaald tarief 2023'!$O$2:$O$100000),0)</f>
        <v>0</v>
      </c>
      <c r="E369" s="42">
        <f>SUMIFS('Betaald tarief 2023'!G:G,'Betaald tarief 2023'!A:A,'Betaald percentage 2023'!A369)</f>
        <v>0</v>
      </c>
      <c r="F369" s="42">
        <f>SUMIFS('Betaald tarief 2023'!Q:Q,'Betaald tarief 2023'!A:A,'Betaald percentage 2023'!A369)</f>
        <v>0</v>
      </c>
      <c r="G369">
        <f>IFERROR(INDEX(Correcties!B:B,MATCH('Betaald percentage 2023'!A369,Correcties!A:A,0)),"")</f>
        <v>0</v>
      </c>
    </row>
    <row r="370" spans="1:7" x14ac:dyDescent="0.25">
      <c r="A370" s="45"/>
      <c r="B370" s="39" t="str">
        <f>IFERROR(INDEX('Betaald tarief 2023'!B:B,MATCH('Betaald percentage 2023'!A370,'Betaald tarief 2023'!A:A,0)),"")</f>
        <v/>
      </c>
      <c r="C370" s="39" t="str">
        <f>IFERROR(INDEX('Betaald tarief 2023'!C:C,MATCH('Betaald percentage 2023'!A370,'Betaald tarief 2023'!A:A,0)),"")</f>
        <v/>
      </c>
      <c r="D370" s="41" cm="1">
        <f t="array" ref="D370">IFERROR(E370/SUMPRODUCT(('Betaald tarief 2023'!$A$2:$A$100000='Betaald percentage 2023'!A370)*'Betaald tarief 2023'!$H$2:$H$100000*'Betaald tarief 2023'!$O$2:$O$100000),0)</f>
        <v>0</v>
      </c>
      <c r="E370" s="42">
        <f>SUMIFS('Betaald tarief 2023'!G:G,'Betaald tarief 2023'!A:A,'Betaald percentage 2023'!A370)</f>
        <v>0</v>
      </c>
      <c r="F370" s="42">
        <f>SUMIFS('Betaald tarief 2023'!Q:Q,'Betaald tarief 2023'!A:A,'Betaald percentage 2023'!A370)</f>
        <v>0</v>
      </c>
      <c r="G370">
        <f>IFERROR(INDEX(Correcties!B:B,MATCH('Betaald percentage 2023'!A370,Correcties!A:A,0)),"")</f>
        <v>0</v>
      </c>
    </row>
    <row r="371" spans="1:7" x14ac:dyDescent="0.25">
      <c r="A371" s="45"/>
      <c r="B371" s="39" t="str">
        <f>IFERROR(INDEX('Betaald tarief 2023'!B:B,MATCH('Betaald percentage 2023'!A371,'Betaald tarief 2023'!A:A,0)),"")</f>
        <v/>
      </c>
      <c r="C371" s="39" t="str">
        <f>IFERROR(INDEX('Betaald tarief 2023'!C:C,MATCH('Betaald percentage 2023'!A371,'Betaald tarief 2023'!A:A,0)),"")</f>
        <v/>
      </c>
      <c r="D371" s="41" cm="1">
        <f t="array" ref="D371">IFERROR(E371/SUMPRODUCT(('Betaald tarief 2023'!$A$2:$A$100000='Betaald percentage 2023'!A371)*'Betaald tarief 2023'!$H$2:$H$100000*'Betaald tarief 2023'!$O$2:$O$100000),0)</f>
        <v>0</v>
      </c>
      <c r="E371" s="42">
        <f>SUMIFS('Betaald tarief 2023'!G:G,'Betaald tarief 2023'!A:A,'Betaald percentage 2023'!A371)</f>
        <v>0</v>
      </c>
      <c r="F371" s="42">
        <f>SUMIFS('Betaald tarief 2023'!Q:Q,'Betaald tarief 2023'!A:A,'Betaald percentage 2023'!A371)</f>
        <v>0</v>
      </c>
      <c r="G371">
        <f>IFERROR(INDEX(Correcties!B:B,MATCH('Betaald percentage 2023'!A371,Correcties!A:A,0)),"")</f>
        <v>0</v>
      </c>
    </row>
    <row r="372" spans="1:7" x14ac:dyDescent="0.25">
      <c r="A372" s="45"/>
      <c r="B372" s="39" t="str">
        <f>IFERROR(INDEX('Betaald tarief 2023'!B:B,MATCH('Betaald percentage 2023'!A372,'Betaald tarief 2023'!A:A,0)),"")</f>
        <v/>
      </c>
      <c r="C372" s="39" t="str">
        <f>IFERROR(INDEX('Betaald tarief 2023'!C:C,MATCH('Betaald percentage 2023'!A372,'Betaald tarief 2023'!A:A,0)),"")</f>
        <v/>
      </c>
      <c r="D372" s="41" cm="1">
        <f t="array" ref="D372">IFERROR(E372/SUMPRODUCT(('Betaald tarief 2023'!$A$2:$A$100000='Betaald percentage 2023'!A372)*'Betaald tarief 2023'!$H$2:$H$100000*'Betaald tarief 2023'!$O$2:$O$100000),0)</f>
        <v>0</v>
      </c>
      <c r="E372" s="42">
        <f>SUMIFS('Betaald tarief 2023'!G:G,'Betaald tarief 2023'!A:A,'Betaald percentage 2023'!A372)</f>
        <v>0</v>
      </c>
      <c r="F372" s="42">
        <f>SUMIFS('Betaald tarief 2023'!Q:Q,'Betaald tarief 2023'!A:A,'Betaald percentage 2023'!A372)</f>
        <v>0</v>
      </c>
      <c r="G372">
        <f>IFERROR(INDEX(Correcties!B:B,MATCH('Betaald percentage 2023'!A372,Correcties!A:A,0)),"")</f>
        <v>0</v>
      </c>
    </row>
    <row r="373" spans="1:7" x14ac:dyDescent="0.25">
      <c r="A373" s="45"/>
      <c r="B373" s="39" t="str">
        <f>IFERROR(INDEX('Betaald tarief 2023'!B:B,MATCH('Betaald percentage 2023'!A373,'Betaald tarief 2023'!A:A,0)),"")</f>
        <v/>
      </c>
      <c r="C373" s="39" t="str">
        <f>IFERROR(INDEX('Betaald tarief 2023'!C:C,MATCH('Betaald percentage 2023'!A373,'Betaald tarief 2023'!A:A,0)),"")</f>
        <v/>
      </c>
      <c r="D373" s="41" cm="1">
        <f t="array" ref="D373">IFERROR(E373/SUMPRODUCT(('Betaald tarief 2023'!$A$2:$A$100000='Betaald percentage 2023'!A373)*'Betaald tarief 2023'!$H$2:$H$100000*'Betaald tarief 2023'!$O$2:$O$100000),0)</f>
        <v>0</v>
      </c>
      <c r="E373" s="42">
        <f>SUMIFS('Betaald tarief 2023'!G:G,'Betaald tarief 2023'!A:A,'Betaald percentage 2023'!A373)</f>
        <v>0</v>
      </c>
      <c r="F373" s="42">
        <f>SUMIFS('Betaald tarief 2023'!Q:Q,'Betaald tarief 2023'!A:A,'Betaald percentage 2023'!A373)</f>
        <v>0</v>
      </c>
      <c r="G373">
        <f>IFERROR(INDEX(Correcties!B:B,MATCH('Betaald percentage 2023'!A373,Correcties!A:A,0)),"")</f>
        <v>0</v>
      </c>
    </row>
    <row r="374" spans="1:7" x14ac:dyDescent="0.25">
      <c r="A374" s="45"/>
      <c r="B374" s="39" t="str">
        <f>IFERROR(INDEX('Betaald tarief 2023'!B:B,MATCH('Betaald percentage 2023'!A374,'Betaald tarief 2023'!A:A,0)),"")</f>
        <v/>
      </c>
      <c r="C374" s="39" t="str">
        <f>IFERROR(INDEX('Betaald tarief 2023'!C:C,MATCH('Betaald percentage 2023'!A374,'Betaald tarief 2023'!A:A,0)),"")</f>
        <v/>
      </c>
      <c r="D374" s="41" cm="1">
        <f t="array" ref="D374">IFERROR(E374/SUMPRODUCT(('Betaald tarief 2023'!$A$2:$A$100000='Betaald percentage 2023'!A374)*'Betaald tarief 2023'!$H$2:$H$100000*'Betaald tarief 2023'!$O$2:$O$100000),0)</f>
        <v>0</v>
      </c>
      <c r="E374" s="42">
        <f>SUMIFS('Betaald tarief 2023'!G:G,'Betaald tarief 2023'!A:A,'Betaald percentage 2023'!A374)</f>
        <v>0</v>
      </c>
      <c r="F374" s="42">
        <f>SUMIFS('Betaald tarief 2023'!Q:Q,'Betaald tarief 2023'!A:A,'Betaald percentage 2023'!A374)</f>
        <v>0</v>
      </c>
      <c r="G374">
        <f>IFERROR(INDEX(Correcties!B:B,MATCH('Betaald percentage 2023'!A374,Correcties!A:A,0)),"")</f>
        <v>0</v>
      </c>
    </row>
    <row r="375" spans="1:7" x14ac:dyDescent="0.25">
      <c r="A375" s="45"/>
      <c r="B375" s="39" t="str">
        <f>IFERROR(INDEX('Betaald tarief 2023'!B:B,MATCH('Betaald percentage 2023'!A375,'Betaald tarief 2023'!A:A,0)),"")</f>
        <v/>
      </c>
      <c r="C375" s="39" t="str">
        <f>IFERROR(INDEX('Betaald tarief 2023'!C:C,MATCH('Betaald percentage 2023'!A375,'Betaald tarief 2023'!A:A,0)),"")</f>
        <v/>
      </c>
      <c r="D375" s="41" cm="1">
        <f t="array" ref="D375">IFERROR(E375/SUMPRODUCT(('Betaald tarief 2023'!$A$2:$A$100000='Betaald percentage 2023'!A375)*'Betaald tarief 2023'!$H$2:$H$100000*'Betaald tarief 2023'!$O$2:$O$100000),0)</f>
        <v>0</v>
      </c>
      <c r="E375" s="42">
        <f>SUMIFS('Betaald tarief 2023'!G:G,'Betaald tarief 2023'!A:A,'Betaald percentage 2023'!A375)</f>
        <v>0</v>
      </c>
      <c r="F375" s="42">
        <f>SUMIFS('Betaald tarief 2023'!Q:Q,'Betaald tarief 2023'!A:A,'Betaald percentage 2023'!A375)</f>
        <v>0</v>
      </c>
      <c r="G375">
        <f>IFERROR(INDEX(Correcties!B:B,MATCH('Betaald percentage 2023'!A375,Correcties!A:A,0)),"")</f>
        <v>0</v>
      </c>
    </row>
    <row r="376" spans="1:7" x14ac:dyDescent="0.25">
      <c r="A376" s="45"/>
      <c r="B376" s="39" t="str">
        <f>IFERROR(INDEX('Betaald tarief 2023'!B:B,MATCH('Betaald percentage 2023'!A376,'Betaald tarief 2023'!A:A,0)),"")</f>
        <v/>
      </c>
      <c r="C376" s="39" t="str">
        <f>IFERROR(INDEX('Betaald tarief 2023'!C:C,MATCH('Betaald percentage 2023'!A376,'Betaald tarief 2023'!A:A,0)),"")</f>
        <v/>
      </c>
      <c r="D376" s="41" cm="1">
        <f t="array" ref="D376">IFERROR(E376/SUMPRODUCT(('Betaald tarief 2023'!$A$2:$A$100000='Betaald percentage 2023'!A376)*'Betaald tarief 2023'!$H$2:$H$100000*'Betaald tarief 2023'!$O$2:$O$100000),0)</f>
        <v>0</v>
      </c>
      <c r="E376" s="42">
        <f>SUMIFS('Betaald tarief 2023'!G:G,'Betaald tarief 2023'!A:A,'Betaald percentage 2023'!A376)</f>
        <v>0</v>
      </c>
      <c r="F376" s="42">
        <f>SUMIFS('Betaald tarief 2023'!Q:Q,'Betaald tarief 2023'!A:A,'Betaald percentage 2023'!A376)</f>
        <v>0</v>
      </c>
      <c r="G376">
        <f>IFERROR(INDEX(Correcties!B:B,MATCH('Betaald percentage 2023'!A376,Correcties!A:A,0)),"")</f>
        <v>0</v>
      </c>
    </row>
    <row r="377" spans="1:7" x14ac:dyDescent="0.25">
      <c r="A377" s="45"/>
      <c r="B377" s="39" t="str">
        <f>IFERROR(INDEX('Betaald tarief 2023'!B:B,MATCH('Betaald percentage 2023'!A377,'Betaald tarief 2023'!A:A,0)),"")</f>
        <v/>
      </c>
      <c r="C377" s="39" t="str">
        <f>IFERROR(INDEX('Betaald tarief 2023'!C:C,MATCH('Betaald percentage 2023'!A377,'Betaald tarief 2023'!A:A,0)),"")</f>
        <v/>
      </c>
      <c r="D377" s="41" cm="1">
        <f t="array" ref="D377">IFERROR(E377/SUMPRODUCT(('Betaald tarief 2023'!$A$2:$A$100000='Betaald percentage 2023'!A377)*'Betaald tarief 2023'!$H$2:$H$100000*'Betaald tarief 2023'!$O$2:$O$100000),0)</f>
        <v>0</v>
      </c>
      <c r="E377" s="42">
        <f>SUMIFS('Betaald tarief 2023'!G:G,'Betaald tarief 2023'!A:A,'Betaald percentage 2023'!A377)</f>
        <v>0</v>
      </c>
      <c r="F377" s="42">
        <f>SUMIFS('Betaald tarief 2023'!Q:Q,'Betaald tarief 2023'!A:A,'Betaald percentage 2023'!A377)</f>
        <v>0</v>
      </c>
      <c r="G377">
        <f>IFERROR(INDEX(Correcties!B:B,MATCH('Betaald percentage 2023'!A377,Correcties!A:A,0)),"")</f>
        <v>0</v>
      </c>
    </row>
    <row r="378" spans="1:7" x14ac:dyDescent="0.25">
      <c r="A378" s="45"/>
      <c r="B378" s="39" t="str">
        <f>IFERROR(INDEX('Betaald tarief 2023'!B:B,MATCH('Betaald percentage 2023'!A378,'Betaald tarief 2023'!A:A,0)),"")</f>
        <v/>
      </c>
      <c r="C378" s="39" t="str">
        <f>IFERROR(INDEX('Betaald tarief 2023'!C:C,MATCH('Betaald percentage 2023'!A378,'Betaald tarief 2023'!A:A,0)),"")</f>
        <v/>
      </c>
      <c r="D378" s="41" cm="1">
        <f t="array" ref="D378">IFERROR(E378/SUMPRODUCT(('Betaald tarief 2023'!$A$2:$A$100000='Betaald percentage 2023'!A378)*'Betaald tarief 2023'!$H$2:$H$100000*'Betaald tarief 2023'!$O$2:$O$100000),0)</f>
        <v>0</v>
      </c>
      <c r="E378" s="42">
        <f>SUMIFS('Betaald tarief 2023'!G:G,'Betaald tarief 2023'!A:A,'Betaald percentage 2023'!A378)</f>
        <v>0</v>
      </c>
      <c r="F378" s="42">
        <f>SUMIFS('Betaald tarief 2023'!Q:Q,'Betaald tarief 2023'!A:A,'Betaald percentage 2023'!A378)</f>
        <v>0</v>
      </c>
      <c r="G378">
        <f>IFERROR(INDEX(Correcties!B:B,MATCH('Betaald percentage 2023'!A378,Correcties!A:A,0)),"")</f>
        <v>0</v>
      </c>
    </row>
    <row r="379" spans="1:7" x14ac:dyDescent="0.25">
      <c r="A379" s="45"/>
      <c r="B379" s="39" t="str">
        <f>IFERROR(INDEX('Betaald tarief 2023'!B:B,MATCH('Betaald percentage 2023'!A379,'Betaald tarief 2023'!A:A,0)),"")</f>
        <v/>
      </c>
      <c r="C379" s="39" t="str">
        <f>IFERROR(INDEX('Betaald tarief 2023'!C:C,MATCH('Betaald percentage 2023'!A379,'Betaald tarief 2023'!A:A,0)),"")</f>
        <v/>
      </c>
      <c r="D379" s="41" cm="1">
        <f t="array" ref="D379">IFERROR(E379/SUMPRODUCT(('Betaald tarief 2023'!$A$2:$A$100000='Betaald percentage 2023'!A379)*'Betaald tarief 2023'!$H$2:$H$100000*'Betaald tarief 2023'!$O$2:$O$100000),0)</f>
        <v>0</v>
      </c>
      <c r="E379" s="42">
        <f>SUMIFS('Betaald tarief 2023'!G:G,'Betaald tarief 2023'!A:A,'Betaald percentage 2023'!A379)</f>
        <v>0</v>
      </c>
      <c r="F379" s="42">
        <f>SUMIFS('Betaald tarief 2023'!Q:Q,'Betaald tarief 2023'!A:A,'Betaald percentage 2023'!A379)</f>
        <v>0</v>
      </c>
      <c r="G379">
        <f>IFERROR(INDEX(Correcties!B:B,MATCH('Betaald percentage 2023'!A379,Correcties!A:A,0)),"")</f>
        <v>0</v>
      </c>
    </row>
    <row r="380" spans="1:7" x14ac:dyDescent="0.25">
      <c r="A380" s="45"/>
      <c r="B380" s="39" t="str">
        <f>IFERROR(INDEX('Betaald tarief 2023'!B:B,MATCH('Betaald percentage 2023'!A380,'Betaald tarief 2023'!A:A,0)),"")</f>
        <v/>
      </c>
      <c r="C380" s="39" t="str">
        <f>IFERROR(INDEX('Betaald tarief 2023'!C:C,MATCH('Betaald percentage 2023'!A380,'Betaald tarief 2023'!A:A,0)),"")</f>
        <v/>
      </c>
      <c r="D380" s="41" cm="1">
        <f t="array" ref="D380">IFERROR(E380/SUMPRODUCT(('Betaald tarief 2023'!$A$2:$A$100000='Betaald percentage 2023'!A380)*'Betaald tarief 2023'!$H$2:$H$100000*'Betaald tarief 2023'!$O$2:$O$100000),0)</f>
        <v>0</v>
      </c>
      <c r="E380" s="42">
        <f>SUMIFS('Betaald tarief 2023'!G:G,'Betaald tarief 2023'!A:A,'Betaald percentage 2023'!A380)</f>
        <v>0</v>
      </c>
      <c r="F380" s="42">
        <f>SUMIFS('Betaald tarief 2023'!Q:Q,'Betaald tarief 2023'!A:A,'Betaald percentage 2023'!A380)</f>
        <v>0</v>
      </c>
      <c r="G380">
        <f>IFERROR(INDEX(Correcties!B:B,MATCH('Betaald percentage 2023'!A380,Correcties!A:A,0)),"")</f>
        <v>0</v>
      </c>
    </row>
    <row r="381" spans="1:7" x14ac:dyDescent="0.25">
      <c r="A381" s="45"/>
      <c r="B381" s="39" t="str">
        <f>IFERROR(INDEX('Betaald tarief 2023'!B:B,MATCH('Betaald percentage 2023'!A381,'Betaald tarief 2023'!A:A,0)),"")</f>
        <v/>
      </c>
      <c r="C381" s="39" t="str">
        <f>IFERROR(INDEX('Betaald tarief 2023'!C:C,MATCH('Betaald percentage 2023'!A381,'Betaald tarief 2023'!A:A,0)),"")</f>
        <v/>
      </c>
      <c r="D381" s="41" cm="1">
        <f t="array" ref="D381">IFERROR(E381/SUMPRODUCT(('Betaald tarief 2023'!$A$2:$A$100000='Betaald percentage 2023'!A381)*'Betaald tarief 2023'!$H$2:$H$100000*'Betaald tarief 2023'!$O$2:$O$100000),0)</f>
        <v>0</v>
      </c>
      <c r="E381" s="42">
        <f>SUMIFS('Betaald tarief 2023'!G:G,'Betaald tarief 2023'!A:A,'Betaald percentage 2023'!A381)</f>
        <v>0</v>
      </c>
      <c r="F381" s="42">
        <f>SUMIFS('Betaald tarief 2023'!Q:Q,'Betaald tarief 2023'!A:A,'Betaald percentage 2023'!A381)</f>
        <v>0</v>
      </c>
      <c r="G381">
        <f>IFERROR(INDEX(Correcties!B:B,MATCH('Betaald percentage 2023'!A381,Correcties!A:A,0)),"")</f>
        <v>0</v>
      </c>
    </row>
    <row r="382" spans="1:7" x14ac:dyDescent="0.25">
      <c r="A382" s="45"/>
      <c r="B382" s="39" t="str">
        <f>IFERROR(INDEX('Betaald tarief 2023'!B:B,MATCH('Betaald percentage 2023'!A382,'Betaald tarief 2023'!A:A,0)),"")</f>
        <v/>
      </c>
      <c r="C382" s="39" t="str">
        <f>IFERROR(INDEX('Betaald tarief 2023'!C:C,MATCH('Betaald percentage 2023'!A382,'Betaald tarief 2023'!A:A,0)),"")</f>
        <v/>
      </c>
      <c r="D382" s="41" cm="1">
        <f t="array" ref="D382">IFERROR(E382/SUMPRODUCT(('Betaald tarief 2023'!$A$2:$A$100000='Betaald percentage 2023'!A382)*'Betaald tarief 2023'!$H$2:$H$100000*'Betaald tarief 2023'!$O$2:$O$100000),0)</f>
        <v>0</v>
      </c>
      <c r="E382" s="42">
        <f>SUMIFS('Betaald tarief 2023'!G:G,'Betaald tarief 2023'!A:A,'Betaald percentage 2023'!A382)</f>
        <v>0</v>
      </c>
      <c r="F382" s="42">
        <f>SUMIFS('Betaald tarief 2023'!Q:Q,'Betaald tarief 2023'!A:A,'Betaald percentage 2023'!A382)</f>
        <v>0</v>
      </c>
      <c r="G382">
        <f>IFERROR(INDEX(Correcties!B:B,MATCH('Betaald percentage 2023'!A382,Correcties!A:A,0)),"")</f>
        <v>0</v>
      </c>
    </row>
    <row r="383" spans="1:7" x14ac:dyDescent="0.25">
      <c r="A383" s="45"/>
      <c r="B383" s="39" t="str">
        <f>IFERROR(INDEX('Betaald tarief 2023'!B:B,MATCH('Betaald percentage 2023'!A383,'Betaald tarief 2023'!A:A,0)),"")</f>
        <v/>
      </c>
      <c r="C383" s="39" t="str">
        <f>IFERROR(INDEX('Betaald tarief 2023'!C:C,MATCH('Betaald percentage 2023'!A383,'Betaald tarief 2023'!A:A,0)),"")</f>
        <v/>
      </c>
      <c r="D383" s="41" cm="1">
        <f t="array" ref="D383">IFERROR(E383/SUMPRODUCT(('Betaald tarief 2023'!$A$2:$A$100000='Betaald percentage 2023'!A383)*'Betaald tarief 2023'!$H$2:$H$100000*'Betaald tarief 2023'!$O$2:$O$100000),0)</f>
        <v>0</v>
      </c>
      <c r="E383" s="42">
        <f>SUMIFS('Betaald tarief 2023'!G:G,'Betaald tarief 2023'!A:A,'Betaald percentage 2023'!A383)</f>
        <v>0</v>
      </c>
      <c r="F383" s="42">
        <f>SUMIFS('Betaald tarief 2023'!Q:Q,'Betaald tarief 2023'!A:A,'Betaald percentage 2023'!A383)</f>
        <v>0</v>
      </c>
      <c r="G383">
        <f>IFERROR(INDEX(Correcties!B:B,MATCH('Betaald percentage 2023'!A383,Correcties!A:A,0)),"")</f>
        <v>0</v>
      </c>
    </row>
    <row r="384" spans="1:7" x14ac:dyDescent="0.25">
      <c r="A384" s="45"/>
      <c r="B384" s="39" t="str">
        <f>IFERROR(INDEX('Betaald tarief 2023'!B:B,MATCH('Betaald percentage 2023'!A384,'Betaald tarief 2023'!A:A,0)),"")</f>
        <v/>
      </c>
      <c r="C384" s="39" t="str">
        <f>IFERROR(INDEX('Betaald tarief 2023'!C:C,MATCH('Betaald percentage 2023'!A384,'Betaald tarief 2023'!A:A,0)),"")</f>
        <v/>
      </c>
      <c r="D384" s="41" cm="1">
        <f t="array" ref="D384">IFERROR(E384/SUMPRODUCT(('Betaald tarief 2023'!$A$2:$A$100000='Betaald percentage 2023'!A384)*'Betaald tarief 2023'!$H$2:$H$100000*'Betaald tarief 2023'!$O$2:$O$100000),0)</f>
        <v>0</v>
      </c>
      <c r="E384" s="42">
        <f>SUMIFS('Betaald tarief 2023'!G:G,'Betaald tarief 2023'!A:A,'Betaald percentage 2023'!A384)</f>
        <v>0</v>
      </c>
      <c r="F384" s="42">
        <f>SUMIFS('Betaald tarief 2023'!Q:Q,'Betaald tarief 2023'!A:A,'Betaald percentage 2023'!A384)</f>
        <v>0</v>
      </c>
      <c r="G384">
        <f>IFERROR(INDEX(Correcties!B:B,MATCH('Betaald percentage 2023'!A384,Correcties!A:A,0)),"")</f>
        <v>0</v>
      </c>
    </row>
    <row r="385" spans="1:7" x14ac:dyDescent="0.25">
      <c r="A385" s="45"/>
      <c r="B385" s="39" t="str">
        <f>IFERROR(INDEX('Betaald tarief 2023'!B:B,MATCH('Betaald percentage 2023'!A385,'Betaald tarief 2023'!A:A,0)),"")</f>
        <v/>
      </c>
      <c r="C385" s="39" t="str">
        <f>IFERROR(INDEX('Betaald tarief 2023'!C:C,MATCH('Betaald percentage 2023'!A385,'Betaald tarief 2023'!A:A,0)),"")</f>
        <v/>
      </c>
      <c r="D385" s="41" cm="1">
        <f t="array" ref="D385">IFERROR(E385/SUMPRODUCT(('Betaald tarief 2023'!$A$2:$A$100000='Betaald percentage 2023'!A385)*'Betaald tarief 2023'!$H$2:$H$100000*'Betaald tarief 2023'!$O$2:$O$100000),0)</f>
        <v>0</v>
      </c>
      <c r="E385" s="42">
        <f>SUMIFS('Betaald tarief 2023'!G:G,'Betaald tarief 2023'!A:A,'Betaald percentage 2023'!A385)</f>
        <v>0</v>
      </c>
      <c r="F385" s="42">
        <f>SUMIFS('Betaald tarief 2023'!Q:Q,'Betaald tarief 2023'!A:A,'Betaald percentage 2023'!A385)</f>
        <v>0</v>
      </c>
      <c r="G385">
        <f>IFERROR(INDEX(Correcties!B:B,MATCH('Betaald percentage 2023'!A385,Correcties!A:A,0)),"")</f>
        <v>0</v>
      </c>
    </row>
    <row r="386" spans="1:7" x14ac:dyDescent="0.25">
      <c r="A386" s="45"/>
      <c r="B386" s="39" t="str">
        <f>IFERROR(INDEX('Betaald tarief 2023'!B:B,MATCH('Betaald percentage 2023'!A386,'Betaald tarief 2023'!A:A,0)),"")</f>
        <v/>
      </c>
      <c r="C386" s="39" t="str">
        <f>IFERROR(INDEX('Betaald tarief 2023'!C:C,MATCH('Betaald percentage 2023'!A386,'Betaald tarief 2023'!A:A,0)),"")</f>
        <v/>
      </c>
      <c r="D386" s="41" cm="1">
        <f t="array" ref="D386">IFERROR(E386/SUMPRODUCT(('Betaald tarief 2023'!$A$2:$A$100000='Betaald percentage 2023'!A386)*'Betaald tarief 2023'!$H$2:$H$100000*'Betaald tarief 2023'!$O$2:$O$100000),0)</f>
        <v>0</v>
      </c>
      <c r="E386" s="42">
        <f>SUMIFS('Betaald tarief 2023'!G:G,'Betaald tarief 2023'!A:A,'Betaald percentage 2023'!A386)</f>
        <v>0</v>
      </c>
      <c r="F386" s="42">
        <f>SUMIFS('Betaald tarief 2023'!Q:Q,'Betaald tarief 2023'!A:A,'Betaald percentage 2023'!A386)</f>
        <v>0</v>
      </c>
      <c r="G386">
        <f>IFERROR(INDEX(Correcties!B:B,MATCH('Betaald percentage 2023'!A386,Correcties!A:A,0)),"")</f>
        <v>0</v>
      </c>
    </row>
    <row r="387" spans="1:7" x14ac:dyDescent="0.25">
      <c r="A387" s="45"/>
      <c r="B387" s="39" t="str">
        <f>IFERROR(INDEX('Betaald tarief 2023'!B:B,MATCH('Betaald percentage 2023'!A387,'Betaald tarief 2023'!A:A,0)),"")</f>
        <v/>
      </c>
      <c r="C387" s="39" t="str">
        <f>IFERROR(INDEX('Betaald tarief 2023'!C:C,MATCH('Betaald percentage 2023'!A387,'Betaald tarief 2023'!A:A,0)),"")</f>
        <v/>
      </c>
      <c r="D387" s="41" cm="1">
        <f t="array" ref="D387">IFERROR(E387/SUMPRODUCT(('Betaald tarief 2023'!$A$2:$A$100000='Betaald percentage 2023'!A387)*'Betaald tarief 2023'!$H$2:$H$100000*'Betaald tarief 2023'!$O$2:$O$100000),0)</f>
        <v>0</v>
      </c>
      <c r="E387" s="42">
        <f>SUMIFS('Betaald tarief 2023'!G:G,'Betaald tarief 2023'!A:A,'Betaald percentage 2023'!A387)</f>
        <v>0</v>
      </c>
      <c r="F387" s="42">
        <f>SUMIFS('Betaald tarief 2023'!Q:Q,'Betaald tarief 2023'!A:A,'Betaald percentage 2023'!A387)</f>
        <v>0</v>
      </c>
      <c r="G387">
        <f>IFERROR(INDEX(Correcties!B:B,MATCH('Betaald percentage 2023'!A387,Correcties!A:A,0)),"")</f>
        <v>0</v>
      </c>
    </row>
    <row r="388" spans="1:7" x14ac:dyDescent="0.25">
      <c r="A388" s="45"/>
      <c r="B388" s="39" t="str">
        <f>IFERROR(INDEX('Betaald tarief 2023'!B:B,MATCH('Betaald percentage 2023'!A388,'Betaald tarief 2023'!A:A,0)),"")</f>
        <v/>
      </c>
      <c r="C388" s="39" t="str">
        <f>IFERROR(INDEX('Betaald tarief 2023'!C:C,MATCH('Betaald percentage 2023'!A388,'Betaald tarief 2023'!A:A,0)),"")</f>
        <v/>
      </c>
      <c r="D388" s="41" cm="1">
        <f t="array" ref="D388">IFERROR(E388/SUMPRODUCT(('Betaald tarief 2023'!$A$2:$A$100000='Betaald percentage 2023'!A388)*'Betaald tarief 2023'!$H$2:$H$100000*'Betaald tarief 2023'!$O$2:$O$100000),0)</f>
        <v>0</v>
      </c>
      <c r="E388" s="42">
        <f>SUMIFS('Betaald tarief 2023'!G:G,'Betaald tarief 2023'!A:A,'Betaald percentage 2023'!A388)</f>
        <v>0</v>
      </c>
      <c r="F388" s="42">
        <f>SUMIFS('Betaald tarief 2023'!Q:Q,'Betaald tarief 2023'!A:A,'Betaald percentage 2023'!A388)</f>
        <v>0</v>
      </c>
      <c r="G388">
        <f>IFERROR(INDEX(Correcties!B:B,MATCH('Betaald percentage 2023'!A388,Correcties!A:A,0)),"")</f>
        <v>0</v>
      </c>
    </row>
    <row r="389" spans="1:7" x14ac:dyDescent="0.25">
      <c r="A389" s="45"/>
      <c r="B389" s="39" t="str">
        <f>IFERROR(INDEX('Betaald tarief 2023'!B:B,MATCH('Betaald percentage 2023'!A389,'Betaald tarief 2023'!A:A,0)),"")</f>
        <v/>
      </c>
      <c r="C389" s="39" t="str">
        <f>IFERROR(INDEX('Betaald tarief 2023'!C:C,MATCH('Betaald percentage 2023'!A389,'Betaald tarief 2023'!A:A,0)),"")</f>
        <v/>
      </c>
      <c r="D389" s="41" cm="1">
        <f t="array" ref="D389">IFERROR(E389/SUMPRODUCT(('Betaald tarief 2023'!$A$2:$A$100000='Betaald percentage 2023'!A389)*'Betaald tarief 2023'!$H$2:$H$100000*'Betaald tarief 2023'!$O$2:$O$100000),0)</f>
        <v>0</v>
      </c>
      <c r="E389" s="42">
        <f>SUMIFS('Betaald tarief 2023'!G:G,'Betaald tarief 2023'!A:A,'Betaald percentage 2023'!A389)</f>
        <v>0</v>
      </c>
      <c r="F389" s="42">
        <f>SUMIFS('Betaald tarief 2023'!Q:Q,'Betaald tarief 2023'!A:A,'Betaald percentage 2023'!A389)</f>
        <v>0</v>
      </c>
      <c r="G389">
        <f>IFERROR(INDEX(Correcties!B:B,MATCH('Betaald percentage 2023'!A389,Correcties!A:A,0)),"")</f>
        <v>0</v>
      </c>
    </row>
    <row r="390" spans="1:7" x14ac:dyDescent="0.25">
      <c r="A390" s="45"/>
      <c r="B390" s="39" t="str">
        <f>IFERROR(INDEX('Betaald tarief 2023'!B:B,MATCH('Betaald percentage 2023'!A390,'Betaald tarief 2023'!A:A,0)),"")</f>
        <v/>
      </c>
      <c r="C390" s="39" t="str">
        <f>IFERROR(INDEX('Betaald tarief 2023'!C:C,MATCH('Betaald percentage 2023'!A390,'Betaald tarief 2023'!A:A,0)),"")</f>
        <v/>
      </c>
      <c r="D390" s="41" cm="1">
        <f t="array" ref="D390">IFERROR(E390/SUMPRODUCT(('Betaald tarief 2023'!$A$2:$A$100000='Betaald percentage 2023'!A390)*'Betaald tarief 2023'!$H$2:$H$100000*'Betaald tarief 2023'!$O$2:$O$100000),0)</f>
        <v>0</v>
      </c>
      <c r="E390" s="42">
        <f>SUMIFS('Betaald tarief 2023'!G:G,'Betaald tarief 2023'!A:A,'Betaald percentage 2023'!A390)</f>
        <v>0</v>
      </c>
      <c r="F390" s="42">
        <f>SUMIFS('Betaald tarief 2023'!Q:Q,'Betaald tarief 2023'!A:A,'Betaald percentage 2023'!A390)</f>
        <v>0</v>
      </c>
      <c r="G390">
        <f>IFERROR(INDEX(Correcties!B:B,MATCH('Betaald percentage 2023'!A390,Correcties!A:A,0)),"")</f>
        <v>0</v>
      </c>
    </row>
    <row r="391" spans="1:7" x14ac:dyDescent="0.25">
      <c r="A391" s="45"/>
      <c r="B391" s="39" t="str">
        <f>IFERROR(INDEX('Betaald tarief 2023'!B:B,MATCH('Betaald percentage 2023'!A391,'Betaald tarief 2023'!A:A,0)),"")</f>
        <v/>
      </c>
      <c r="C391" s="39" t="str">
        <f>IFERROR(INDEX('Betaald tarief 2023'!C:C,MATCH('Betaald percentage 2023'!A391,'Betaald tarief 2023'!A:A,0)),"")</f>
        <v/>
      </c>
      <c r="D391" s="41" cm="1">
        <f t="array" ref="D391">IFERROR(E391/SUMPRODUCT(('Betaald tarief 2023'!$A$2:$A$100000='Betaald percentage 2023'!A391)*'Betaald tarief 2023'!$H$2:$H$100000*'Betaald tarief 2023'!$O$2:$O$100000),0)</f>
        <v>0</v>
      </c>
      <c r="E391" s="42">
        <f>SUMIFS('Betaald tarief 2023'!G:G,'Betaald tarief 2023'!A:A,'Betaald percentage 2023'!A391)</f>
        <v>0</v>
      </c>
      <c r="F391" s="42">
        <f>SUMIFS('Betaald tarief 2023'!Q:Q,'Betaald tarief 2023'!A:A,'Betaald percentage 2023'!A391)</f>
        <v>0</v>
      </c>
      <c r="G391">
        <f>IFERROR(INDEX(Correcties!B:B,MATCH('Betaald percentage 2023'!A391,Correcties!A:A,0)),"")</f>
        <v>0</v>
      </c>
    </row>
    <row r="392" spans="1:7" x14ac:dyDescent="0.25">
      <c r="A392" s="45"/>
      <c r="B392" s="39" t="str">
        <f>IFERROR(INDEX('Betaald tarief 2023'!B:B,MATCH('Betaald percentage 2023'!A392,'Betaald tarief 2023'!A:A,0)),"")</f>
        <v/>
      </c>
      <c r="C392" s="39" t="str">
        <f>IFERROR(INDEX('Betaald tarief 2023'!C:C,MATCH('Betaald percentage 2023'!A392,'Betaald tarief 2023'!A:A,0)),"")</f>
        <v/>
      </c>
      <c r="D392" s="41" cm="1">
        <f t="array" ref="D392">IFERROR(E392/SUMPRODUCT(('Betaald tarief 2023'!$A$2:$A$100000='Betaald percentage 2023'!A392)*'Betaald tarief 2023'!$H$2:$H$100000*'Betaald tarief 2023'!$O$2:$O$100000),0)</f>
        <v>0</v>
      </c>
      <c r="E392" s="42">
        <f>SUMIFS('Betaald tarief 2023'!G:G,'Betaald tarief 2023'!A:A,'Betaald percentage 2023'!A392)</f>
        <v>0</v>
      </c>
      <c r="F392" s="42">
        <f>SUMIFS('Betaald tarief 2023'!Q:Q,'Betaald tarief 2023'!A:A,'Betaald percentage 2023'!A392)</f>
        <v>0</v>
      </c>
      <c r="G392">
        <f>IFERROR(INDEX(Correcties!B:B,MATCH('Betaald percentage 2023'!A392,Correcties!A:A,0)),"")</f>
        <v>0</v>
      </c>
    </row>
    <row r="393" spans="1:7" x14ac:dyDescent="0.25">
      <c r="A393" s="45"/>
      <c r="B393" s="39" t="str">
        <f>IFERROR(INDEX('Betaald tarief 2023'!B:B,MATCH('Betaald percentage 2023'!A393,'Betaald tarief 2023'!A:A,0)),"")</f>
        <v/>
      </c>
      <c r="C393" s="39" t="str">
        <f>IFERROR(INDEX('Betaald tarief 2023'!C:C,MATCH('Betaald percentage 2023'!A393,'Betaald tarief 2023'!A:A,0)),"")</f>
        <v/>
      </c>
      <c r="D393" s="41" cm="1">
        <f t="array" ref="D393">IFERROR(E393/SUMPRODUCT(('Betaald tarief 2023'!$A$2:$A$100000='Betaald percentage 2023'!A393)*'Betaald tarief 2023'!$H$2:$H$100000*'Betaald tarief 2023'!$O$2:$O$100000),0)</f>
        <v>0</v>
      </c>
      <c r="E393" s="42">
        <f>SUMIFS('Betaald tarief 2023'!G:G,'Betaald tarief 2023'!A:A,'Betaald percentage 2023'!A393)</f>
        <v>0</v>
      </c>
      <c r="F393" s="42">
        <f>SUMIFS('Betaald tarief 2023'!Q:Q,'Betaald tarief 2023'!A:A,'Betaald percentage 2023'!A393)</f>
        <v>0</v>
      </c>
      <c r="G393">
        <f>IFERROR(INDEX(Correcties!B:B,MATCH('Betaald percentage 2023'!A393,Correcties!A:A,0)),"")</f>
        <v>0</v>
      </c>
    </row>
    <row r="394" spans="1:7" x14ac:dyDescent="0.25">
      <c r="A394" s="45"/>
      <c r="B394" s="39" t="str">
        <f>IFERROR(INDEX('Betaald tarief 2023'!B:B,MATCH('Betaald percentage 2023'!A394,'Betaald tarief 2023'!A:A,0)),"")</f>
        <v/>
      </c>
      <c r="C394" s="39" t="str">
        <f>IFERROR(INDEX('Betaald tarief 2023'!C:C,MATCH('Betaald percentage 2023'!A394,'Betaald tarief 2023'!A:A,0)),"")</f>
        <v/>
      </c>
      <c r="D394" s="41" cm="1">
        <f t="array" ref="D394">IFERROR(E394/SUMPRODUCT(('Betaald tarief 2023'!$A$2:$A$100000='Betaald percentage 2023'!A394)*'Betaald tarief 2023'!$H$2:$H$100000*'Betaald tarief 2023'!$O$2:$O$100000),0)</f>
        <v>0</v>
      </c>
      <c r="E394" s="42">
        <f>SUMIFS('Betaald tarief 2023'!G:G,'Betaald tarief 2023'!A:A,'Betaald percentage 2023'!A394)</f>
        <v>0</v>
      </c>
      <c r="F394" s="42">
        <f>SUMIFS('Betaald tarief 2023'!Q:Q,'Betaald tarief 2023'!A:A,'Betaald percentage 2023'!A394)</f>
        <v>0</v>
      </c>
      <c r="G394">
        <f>IFERROR(INDEX(Correcties!B:B,MATCH('Betaald percentage 2023'!A394,Correcties!A:A,0)),"")</f>
        <v>0</v>
      </c>
    </row>
    <row r="395" spans="1:7" x14ac:dyDescent="0.25">
      <c r="A395" s="45"/>
      <c r="B395" s="39" t="str">
        <f>IFERROR(INDEX('Betaald tarief 2023'!B:B,MATCH('Betaald percentage 2023'!A395,'Betaald tarief 2023'!A:A,0)),"")</f>
        <v/>
      </c>
      <c r="C395" s="39" t="str">
        <f>IFERROR(INDEX('Betaald tarief 2023'!C:C,MATCH('Betaald percentage 2023'!A395,'Betaald tarief 2023'!A:A,0)),"")</f>
        <v/>
      </c>
      <c r="D395" s="41" cm="1">
        <f t="array" ref="D395">IFERROR(E395/SUMPRODUCT(('Betaald tarief 2023'!$A$2:$A$100000='Betaald percentage 2023'!A395)*'Betaald tarief 2023'!$H$2:$H$100000*'Betaald tarief 2023'!$O$2:$O$100000),0)</f>
        <v>0</v>
      </c>
      <c r="E395" s="42">
        <f>SUMIFS('Betaald tarief 2023'!G:G,'Betaald tarief 2023'!A:A,'Betaald percentage 2023'!A395)</f>
        <v>0</v>
      </c>
      <c r="F395" s="42">
        <f>SUMIFS('Betaald tarief 2023'!Q:Q,'Betaald tarief 2023'!A:A,'Betaald percentage 2023'!A395)</f>
        <v>0</v>
      </c>
      <c r="G395">
        <f>IFERROR(INDEX(Correcties!B:B,MATCH('Betaald percentage 2023'!A395,Correcties!A:A,0)),"")</f>
        <v>0</v>
      </c>
    </row>
    <row r="396" spans="1:7" x14ac:dyDescent="0.25">
      <c r="A396" s="45"/>
      <c r="B396" s="39" t="str">
        <f>IFERROR(INDEX('Betaald tarief 2023'!B:B,MATCH('Betaald percentage 2023'!A396,'Betaald tarief 2023'!A:A,0)),"")</f>
        <v/>
      </c>
      <c r="C396" s="39" t="str">
        <f>IFERROR(INDEX('Betaald tarief 2023'!C:C,MATCH('Betaald percentage 2023'!A396,'Betaald tarief 2023'!A:A,0)),"")</f>
        <v/>
      </c>
      <c r="D396" s="41" cm="1">
        <f t="array" ref="D396">IFERROR(E396/SUMPRODUCT(('Betaald tarief 2023'!$A$2:$A$100000='Betaald percentage 2023'!A396)*'Betaald tarief 2023'!$H$2:$H$100000*'Betaald tarief 2023'!$O$2:$O$100000),0)</f>
        <v>0</v>
      </c>
      <c r="E396" s="42">
        <f>SUMIFS('Betaald tarief 2023'!G:G,'Betaald tarief 2023'!A:A,'Betaald percentage 2023'!A396)</f>
        <v>0</v>
      </c>
      <c r="F396" s="42">
        <f>SUMIFS('Betaald tarief 2023'!Q:Q,'Betaald tarief 2023'!A:A,'Betaald percentage 2023'!A396)</f>
        <v>0</v>
      </c>
      <c r="G396">
        <f>IFERROR(INDEX(Correcties!B:B,MATCH('Betaald percentage 2023'!A396,Correcties!A:A,0)),"")</f>
        <v>0</v>
      </c>
    </row>
    <row r="397" spans="1:7" x14ac:dyDescent="0.25">
      <c r="A397" s="45"/>
      <c r="B397" s="39" t="str">
        <f>IFERROR(INDEX('Betaald tarief 2023'!B:B,MATCH('Betaald percentage 2023'!A397,'Betaald tarief 2023'!A:A,0)),"")</f>
        <v/>
      </c>
      <c r="C397" s="39" t="str">
        <f>IFERROR(INDEX('Betaald tarief 2023'!C:C,MATCH('Betaald percentage 2023'!A397,'Betaald tarief 2023'!A:A,0)),"")</f>
        <v/>
      </c>
      <c r="D397" s="41" cm="1">
        <f t="array" ref="D397">IFERROR(E397/SUMPRODUCT(('Betaald tarief 2023'!$A$2:$A$100000='Betaald percentage 2023'!A397)*'Betaald tarief 2023'!$H$2:$H$100000*'Betaald tarief 2023'!$O$2:$O$100000),0)</f>
        <v>0</v>
      </c>
      <c r="E397" s="42">
        <f>SUMIFS('Betaald tarief 2023'!G:G,'Betaald tarief 2023'!A:A,'Betaald percentage 2023'!A397)</f>
        <v>0</v>
      </c>
      <c r="F397" s="42">
        <f>SUMIFS('Betaald tarief 2023'!Q:Q,'Betaald tarief 2023'!A:A,'Betaald percentage 2023'!A397)</f>
        <v>0</v>
      </c>
      <c r="G397">
        <f>IFERROR(INDEX(Correcties!B:B,MATCH('Betaald percentage 2023'!A397,Correcties!A:A,0)),"")</f>
        <v>0</v>
      </c>
    </row>
    <row r="398" spans="1:7" x14ac:dyDescent="0.25">
      <c r="A398" s="45"/>
      <c r="B398" s="39" t="str">
        <f>IFERROR(INDEX('Betaald tarief 2023'!B:B,MATCH('Betaald percentage 2023'!A398,'Betaald tarief 2023'!A:A,0)),"")</f>
        <v/>
      </c>
      <c r="C398" s="39" t="str">
        <f>IFERROR(INDEX('Betaald tarief 2023'!C:C,MATCH('Betaald percentage 2023'!A398,'Betaald tarief 2023'!A:A,0)),"")</f>
        <v/>
      </c>
      <c r="D398" s="41" cm="1">
        <f t="array" ref="D398">IFERROR(E398/SUMPRODUCT(('Betaald tarief 2023'!$A$2:$A$100000='Betaald percentage 2023'!A398)*'Betaald tarief 2023'!$H$2:$H$100000*'Betaald tarief 2023'!$O$2:$O$100000),0)</f>
        <v>0</v>
      </c>
      <c r="E398" s="42">
        <f>SUMIFS('Betaald tarief 2023'!G:G,'Betaald tarief 2023'!A:A,'Betaald percentage 2023'!A398)</f>
        <v>0</v>
      </c>
      <c r="F398" s="42">
        <f>SUMIFS('Betaald tarief 2023'!Q:Q,'Betaald tarief 2023'!A:A,'Betaald percentage 2023'!A398)</f>
        <v>0</v>
      </c>
      <c r="G398">
        <f>IFERROR(INDEX(Correcties!B:B,MATCH('Betaald percentage 2023'!A398,Correcties!A:A,0)),"")</f>
        <v>0</v>
      </c>
    </row>
    <row r="399" spans="1:7" x14ac:dyDescent="0.25">
      <c r="A399" s="45"/>
      <c r="B399" s="39" t="str">
        <f>IFERROR(INDEX('Betaald tarief 2023'!B:B,MATCH('Betaald percentage 2023'!A399,'Betaald tarief 2023'!A:A,0)),"")</f>
        <v/>
      </c>
      <c r="C399" s="39" t="str">
        <f>IFERROR(INDEX('Betaald tarief 2023'!C:C,MATCH('Betaald percentage 2023'!A399,'Betaald tarief 2023'!A:A,0)),"")</f>
        <v/>
      </c>
      <c r="D399" s="41" cm="1">
        <f t="array" ref="D399">IFERROR(E399/SUMPRODUCT(('Betaald tarief 2023'!$A$2:$A$100000='Betaald percentage 2023'!A399)*'Betaald tarief 2023'!$H$2:$H$100000*'Betaald tarief 2023'!$O$2:$O$100000),0)</f>
        <v>0</v>
      </c>
      <c r="E399" s="42">
        <f>SUMIFS('Betaald tarief 2023'!G:G,'Betaald tarief 2023'!A:A,'Betaald percentage 2023'!A399)</f>
        <v>0</v>
      </c>
      <c r="F399" s="42">
        <f>SUMIFS('Betaald tarief 2023'!Q:Q,'Betaald tarief 2023'!A:A,'Betaald percentage 2023'!A399)</f>
        <v>0</v>
      </c>
      <c r="G399">
        <f>IFERROR(INDEX(Correcties!B:B,MATCH('Betaald percentage 2023'!A399,Correcties!A:A,0)),"")</f>
        <v>0</v>
      </c>
    </row>
    <row r="400" spans="1:7" x14ac:dyDescent="0.25">
      <c r="A400" s="45"/>
      <c r="B400" s="39" t="str">
        <f>IFERROR(INDEX('Betaald tarief 2023'!B:B,MATCH('Betaald percentage 2023'!A400,'Betaald tarief 2023'!A:A,0)),"")</f>
        <v/>
      </c>
      <c r="C400" s="39" t="str">
        <f>IFERROR(INDEX('Betaald tarief 2023'!C:C,MATCH('Betaald percentage 2023'!A400,'Betaald tarief 2023'!A:A,0)),"")</f>
        <v/>
      </c>
      <c r="D400" s="41" cm="1">
        <f t="array" ref="D400">IFERROR(E400/SUMPRODUCT(('Betaald tarief 2023'!$A$2:$A$100000='Betaald percentage 2023'!A400)*'Betaald tarief 2023'!$H$2:$H$100000*'Betaald tarief 2023'!$O$2:$O$100000),0)</f>
        <v>0</v>
      </c>
      <c r="E400" s="42">
        <f>SUMIFS('Betaald tarief 2023'!G:G,'Betaald tarief 2023'!A:A,'Betaald percentage 2023'!A400)</f>
        <v>0</v>
      </c>
      <c r="F400" s="42">
        <f>SUMIFS('Betaald tarief 2023'!Q:Q,'Betaald tarief 2023'!A:A,'Betaald percentage 2023'!A400)</f>
        <v>0</v>
      </c>
      <c r="G400">
        <f>IFERROR(INDEX(Correcties!B:B,MATCH('Betaald percentage 2023'!A400,Correcties!A:A,0)),"")</f>
        <v>0</v>
      </c>
    </row>
    <row r="401" spans="1:7" x14ac:dyDescent="0.25">
      <c r="A401" s="45"/>
      <c r="B401" s="39" t="str">
        <f>IFERROR(INDEX('Betaald tarief 2023'!B:B,MATCH('Betaald percentage 2023'!A401,'Betaald tarief 2023'!A:A,0)),"")</f>
        <v/>
      </c>
      <c r="C401" s="39" t="str">
        <f>IFERROR(INDEX('Betaald tarief 2023'!C:C,MATCH('Betaald percentage 2023'!A401,'Betaald tarief 2023'!A:A,0)),"")</f>
        <v/>
      </c>
      <c r="D401" s="41" cm="1">
        <f t="array" ref="D401">IFERROR(E401/SUMPRODUCT(('Betaald tarief 2023'!$A$2:$A$100000='Betaald percentage 2023'!A401)*'Betaald tarief 2023'!$H$2:$H$100000*'Betaald tarief 2023'!$O$2:$O$100000),0)</f>
        <v>0</v>
      </c>
      <c r="E401" s="42">
        <f>SUMIFS('Betaald tarief 2023'!G:G,'Betaald tarief 2023'!A:A,'Betaald percentage 2023'!A401)</f>
        <v>0</v>
      </c>
      <c r="F401" s="42">
        <f>SUMIFS('Betaald tarief 2023'!Q:Q,'Betaald tarief 2023'!A:A,'Betaald percentage 2023'!A401)</f>
        <v>0</v>
      </c>
      <c r="G401">
        <f>IFERROR(INDEX(Correcties!B:B,MATCH('Betaald percentage 2023'!A401,Correcties!A:A,0)),"")</f>
        <v>0</v>
      </c>
    </row>
    <row r="402" spans="1:7" x14ac:dyDescent="0.25">
      <c r="A402" s="45"/>
      <c r="B402" s="39" t="str">
        <f>IFERROR(INDEX('Betaald tarief 2023'!B:B,MATCH('Betaald percentage 2023'!A402,'Betaald tarief 2023'!A:A,0)),"")</f>
        <v/>
      </c>
      <c r="C402" s="39" t="str">
        <f>IFERROR(INDEX('Betaald tarief 2023'!C:C,MATCH('Betaald percentage 2023'!A402,'Betaald tarief 2023'!A:A,0)),"")</f>
        <v/>
      </c>
      <c r="D402" s="41" cm="1">
        <f t="array" ref="D402">IFERROR(E402/SUMPRODUCT(('Betaald tarief 2023'!$A$2:$A$100000='Betaald percentage 2023'!A402)*'Betaald tarief 2023'!$H$2:$H$100000*'Betaald tarief 2023'!$O$2:$O$100000),0)</f>
        <v>0</v>
      </c>
      <c r="E402" s="42">
        <f>SUMIFS('Betaald tarief 2023'!G:G,'Betaald tarief 2023'!A:A,'Betaald percentage 2023'!A402)</f>
        <v>0</v>
      </c>
      <c r="F402" s="42">
        <f>SUMIFS('Betaald tarief 2023'!Q:Q,'Betaald tarief 2023'!A:A,'Betaald percentage 2023'!A402)</f>
        <v>0</v>
      </c>
      <c r="G402">
        <f>IFERROR(INDEX(Correcties!B:B,MATCH('Betaald percentage 2023'!A402,Correcties!A:A,0)),"")</f>
        <v>0</v>
      </c>
    </row>
    <row r="403" spans="1:7" x14ac:dyDescent="0.25">
      <c r="A403" s="45"/>
      <c r="B403" s="39" t="str">
        <f>IFERROR(INDEX('Betaald tarief 2023'!B:B,MATCH('Betaald percentage 2023'!A403,'Betaald tarief 2023'!A:A,0)),"")</f>
        <v/>
      </c>
      <c r="C403" s="39" t="str">
        <f>IFERROR(INDEX('Betaald tarief 2023'!C:C,MATCH('Betaald percentage 2023'!A403,'Betaald tarief 2023'!A:A,0)),"")</f>
        <v/>
      </c>
      <c r="D403" s="41" cm="1">
        <f t="array" ref="D403">IFERROR(E403/SUMPRODUCT(('Betaald tarief 2023'!$A$2:$A$100000='Betaald percentage 2023'!A403)*'Betaald tarief 2023'!$H$2:$H$100000*'Betaald tarief 2023'!$O$2:$O$100000),0)</f>
        <v>0</v>
      </c>
      <c r="E403" s="42">
        <f>SUMIFS('Betaald tarief 2023'!G:G,'Betaald tarief 2023'!A:A,'Betaald percentage 2023'!A403)</f>
        <v>0</v>
      </c>
      <c r="F403" s="42">
        <f>SUMIFS('Betaald tarief 2023'!Q:Q,'Betaald tarief 2023'!A:A,'Betaald percentage 2023'!A403)</f>
        <v>0</v>
      </c>
      <c r="G403">
        <f>IFERROR(INDEX(Correcties!B:B,MATCH('Betaald percentage 2023'!A403,Correcties!A:A,0)),"")</f>
        <v>0</v>
      </c>
    </row>
    <row r="404" spans="1:7" x14ac:dyDescent="0.25">
      <c r="A404" s="45"/>
      <c r="B404" s="39" t="str">
        <f>IFERROR(INDEX('Betaald tarief 2023'!B:B,MATCH('Betaald percentage 2023'!A404,'Betaald tarief 2023'!A:A,0)),"")</f>
        <v/>
      </c>
      <c r="C404" s="39" t="str">
        <f>IFERROR(INDEX('Betaald tarief 2023'!C:C,MATCH('Betaald percentage 2023'!A404,'Betaald tarief 2023'!A:A,0)),"")</f>
        <v/>
      </c>
      <c r="D404" s="41" cm="1">
        <f t="array" ref="D404">IFERROR(E404/SUMPRODUCT(('Betaald tarief 2023'!$A$2:$A$100000='Betaald percentage 2023'!A404)*'Betaald tarief 2023'!$H$2:$H$100000*'Betaald tarief 2023'!$O$2:$O$100000),0)</f>
        <v>0</v>
      </c>
      <c r="E404" s="42">
        <f>SUMIFS('Betaald tarief 2023'!G:G,'Betaald tarief 2023'!A:A,'Betaald percentage 2023'!A404)</f>
        <v>0</v>
      </c>
      <c r="F404" s="42">
        <f>SUMIFS('Betaald tarief 2023'!Q:Q,'Betaald tarief 2023'!A:A,'Betaald percentage 2023'!A404)</f>
        <v>0</v>
      </c>
      <c r="G404">
        <f>IFERROR(INDEX(Correcties!B:B,MATCH('Betaald percentage 2023'!A404,Correcties!A:A,0)),"")</f>
        <v>0</v>
      </c>
    </row>
    <row r="405" spans="1:7" x14ac:dyDescent="0.25">
      <c r="A405" s="45"/>
      <c r="B405" s="39" t="str">
        <f>IFERROR(INDEX('Betaald tarief 2023'!B:B,MATCH('Betaald percentage 2023'!A405,'Betaald tarief 2023'!A:A,0)),"")</f>
        <v/>
      </c>
      <c r="C405" s="39" t="str">
        <f>IFERROR(INDEX('Betaald tarief 2023'!C:C,MATCH('Betaald percentage 2023'!A405,'Betaald tarief 2023'!A:A,0)),"")</f>
        <v/>
      </c>
      <c r="D405" s="41" cm="1">
        <f t="array" ref="D405">IFERROR(E405/SUMPRODUCT(('Betaald tarief 2023'!$A$2:$A$100000='Betaald percentage 2023'!A405)*'Betaald tarief 2023'!$H$2:$H$100000*'Betaald tarief 2023'!$O$2:$O$100000),0)</f>
        <v>0</v>
      </c>
      <c r="E405" s="42">
        <f>SUMIFS('Betaald tarief 2023'!G:G,'Betaald tarief 2023'!A:A,'Betaald percentage 2023'!A405)</f>
        <v>0</v>
      </c>
      <c r="F405" s="42">
        <f>SUMIFS('Betaald tarief 2023'!Q:Q,'Betaald tarief 2023'!A:A,'Betaald percentage 2023'!A405)</f>
        <v>0</v>
      </c>
      <c r="G405">
        <f>IFERROR(INDEX(Correcties!B:B,MATCH('Betaald percentage 2023'!A405,Correcties!A:A,0)),"")</f>
        <v>0</v>
      </c>
    </row>
    <row r="406" spans="1:7" x14ac:dyDescent="0.25">
      <c r="A406" s="45"/>
      <c r="B406" s="39" t="str">
        <f>IFERROR(INDEX('Betaald tarief 2023'!B:B,MATCH('Betaald percentage 2023'!A406,'Betaald tarief 2023'!A:A,0)),"")</f>
        <v/>
      </c>
      <c r="C406" s="39" t="str">
        <f>IFERROR(INDEX('Betaald tarief 2023'!C:C,MATCH('Betaald percentage 2023'!A406,'Betaald tarief 2023'!A:A,0)),"")</f>
        <v/>
      </c>
      <c r="D406" s="41" cm="1">
        <f t="array" ref="D406">IFERROR(E406/SUMPRODUCT(('Betaald tarief 2023'!$A$2:$A$100000='Betaald percentage 2023'!A406)*'Betaald tarief 2023'!$H$2:$H$100000*'Betaald tarief 2023'!$O$2:$O$100000),0)</f>
        <v>0</v>
      </c>
      <c r="E406" s="42">
        <f>SUMIFS('Betaald tarief 2023'!G:G,'Betaald tarief 2023'!A:A,'Betaald percentage 2023'!A406)</f>
        <v>0</v>
      </c>
      <c r="F406" s="42">
        <f>SUMIFS('Betaald tarief 2023'!Q:Q,'Betaald tarief 2023'!A:A,'Betaald percentage 2023'!A406)</f>
        <v>0</v>
      </c>
      <c r="G406">
        <f>IFERROR(INDEX(Correcties!B:B,MATCH('Betaald percentage 2023'!A406,Correcties!A:A,0)),"")</f>
        <v>0</v>
      </c>
    </row>
    <row r="407" spans="1:7" x14ac:dyDescent="0.25">
      <c r="A407" s="45"/>
      <c r="B407" s="39" t="str">
        <f>IFERROR(INDEX('Betaald tarief 2023'!B:B,MATCH('Betaald percentage 2023'!A407,'Betaald tarief 2023'!A:A,0)),"")</f>
        <v/>
      </c>
      <c r="C407" s="39" t="str">
        <f>IFERROR(INDEX('Betaald tarief 2023'!C:C,MATCH('Betaald percentage 2023'!A407,'Betaald tarief 2023'!A:A,0)),"")</f>
        <v/>
      </c>
      <c r="D407" s="41" cm="1">
        <f t="array" ref="D407">IFERROR(E407/SUMPRODUCT(('Betaald tarief 2023'!$A$2:$A$100000='Betaald percentage 2023'!A407)*'Betaald tarief 2023'!$H$2:$H$100000*'Betaald tarief 2023'!$O$2:$O$100000),0)</f>
        <v>0</v>
      </c>
      <c r="E407" s="42">
        <f>SUMIFS('Betaald tarief 2023'!G:G,'Betaald tarief 2023'!A:A,'Betaald percentage 2023'!A407)</f>
        <v>0</v>
      </c>
      <c r="F407" s="42">
        <f>SUMIFS('Betaald tarief 2023'!Q:Q,'Betaald tarief 2023'!A:A,'Betaald percentage 2023'!A407)</f>
        <v>0</v>
      </c>
      <c r="G407">
        <f>IFERROR(INDEX(Correcties!B:B,MATCH('Betaald percentage 2023'!A407,Correcties!A:A,0)),"")</f>
        <v>0</v>
      </c>
    </row>
    <row r="408" spans="1:7" x14ac:dyDescent="0.25">
      <c r="A408" s="45"/>
      <c r="B408" s="39" t="str">
        <f>IFERROR(INDEX('Betaald tarief 2023'!B:B,MATCH('Betaald percentage 2023'!A408,'Betaald tarief 2023'!A:A,0)),"")</f>
        <v/>
      </c>
      <c r="C408" s="39" t="str">
        <f>IFERROR(INDEX('Betaald tarief 2023'!C:C,MATCH('Betaald percentage 2023'!A408,'Betaald tarief 2023'!A:A,0)),"")</f>
        <v/>
      </c>
      <c r="D408" s="41" cm="1">
        <f t="array" ref="D408">IFERROR(E408/SUMPRODUCT(('Betaald tarief 2023'!$A$2:$A$100000='Betaald percentage 2023'!A408)*'Betaald tarief 2023'!$H$2:$H$100000*'Betaald tarief 2023'!$O$2:$O$100000),0)</f>
        <v>0</v>
      </c>
      <c r="E408" s="42">
        <f>SUMIFS('Betaald tarief 2023'!G:G,'Betaald tarief 2023'!A:A,'Betaald percentage 2023'!A408)</f>
        <v>0</v>
      </c>
      <c r="F408" s="42">
        <f>SUMIFS('Betaald tarief 2023'!Q:Q,'Betaald tarief 2023'!A:A,'Betaald percentage 2023'!A408)</f>
        <v>0</v>
      </c>
      <c r="G408">
        <f>IFERROR(INDEX(Correcties!B:B,MATCH('Betaald percentage 2023'!A408,Correcties!A:A,0)),"")</f>
        <v>0</v>
      </c>
    </row>
    <row r="409" spans="1:7" x14ac:dyDescent="0.25">
      <c r="A409" s="45"/>
      <c r="B409" s="39" t="str">
        <f>IFERROR(INDEX('Betaald tarief 2023'!B:B,MATCH('Betaald percentage 2023'!A409,'Betaald tarief 2023'!A:A,0)),"")</f>
        <v/>
      </c>
      <c r="C409" s="39" t="str">
        <f>IFERROR(INDEX('Betaald tarief 2023'!C:C,MATCH('Betaald percentage 2023'!A409,'Betaald tarief 2023'!A:A,0)),"")</f>
        <v/>
      </c>
      <c r="D409" s="41" cm="1">
        <f t="array" ref="D409">IFERROR(E409/SUMPRODUCT(('Betaald tarief 2023'!$A$2:$A$100000='Betaald percentage 2023'!A409)*'Betaald tarief 2023'!$H$2:$H$100000*'Betaald tarief 2023'!$O$2:$O$100000),0)</f>
        <v>0</v>
      </c>
      <c r="E409" s="42">
        <f>SUMIFS('Betaald tarief 2023'!G:G,'Betaald tarief 2023'!A:A,'Betaald percentage 2023'!A409)</f>
        <v>0</v>
      </c>
      <c r="F409" s="42">
        <f>SUMIFS('Betaald tarief 2023'!Q:Q,'Betaald tarief 2023'!A:A,'Betaald percentage 2023'!A409)</f>
        <v>0</v>
      </c>
      <c r="G409">
        <f>IFERROR(INDEX(Correcties!B:B,MATCH('Betaald percentage 2023'!A409,Correcties!A:A,0)),"")</f>
        <v>0</v>
      </c>
    </row>
    <row r="410" spans="1:7" x14ac:dyDescent="0.25">
      <c r="A410" s="45"/>
      <c r="B410" s="39" t="str">
        <f>IFERROR(INDEX('Betaald tarief 2023'!B:B,MATCH('Betaald percentage 2023'!A410,'Betaald tarief 2023'!A:A,0)),"")</f>
        <v/>
      </c>
      <c r="C410" s="39" t="str">
        <f>IFERROR(INDEX('Betaald tarief 2023'!C:C,MATCH('Betaald percentage 2023'!A410,'Betaald tarief 2023'!A:A,0)),"")</f>
        <v/>
      </c>
      <c r="D410" s="41" cm="1">
        <f t="array" ref="D410">IFERROR(E410/SUMPRODUCT(('Betaald tarief 2023'!$A$2:$A$100000='Betaald percentage 2023'!A410)*'Betaald tarief 2023'!$H$2:$H$100000*'Betaald tarief 2023'!$O$2:$O$100000),0)</f>
        <v>0</v>
      </c>
      <c r="E410" s="42">
        <f>SUMIFS('Betaald tarief 2023'!G:G,'Betaald tarief 2023'!A:A,'Betaald percentage 2023'!A410)</f>
        <v>0</v>
      </c>
      <c r="F410" s="42">
        <f>SUMIFS('Betaald tarief 2023'!Q:Q,'Betaald tarief 2023'!A:A,'Betaald percentage 2023'!A410)</f>
        <v>0</v>
      </c>
      <c r="G410">
        <f>IFERROR(INDEX(Correcties!B:B,MATCH('Betaald percentage 2023'!A410,Correcties!A:A,0)),"")</f>
        <v>0</v>
      </c>
    </row>
    <row r="411" spans="1:7" x14ac:dyDescent="0.25">
      <c r="A411" s="45"/>
      <c r="B411" s="39" t="str">
        <f>IFERROR(INDEX('Betaald tarief 2023'!B:B,MATCH('Betaald percentage 2023'!A411,'Betaald tarief 2023'!A:A,0)),"")</f>
        <v/>
      </c>
      <c r="C411" s="39" t="str">
        <f>IFERROR(INDEX('Betaald tarief 2023'!C:C,MATCH('Betaald percentage 2023'!A411,'Betaald tarief 2023'!A:A,0)),"")</f>
        <v/>
      </c>
      <c r="D411" s="41" cm="1">
        <f t="array" ref="D411">IFERROR(E411/SUMPRODUCT(('Betaald tarief 2023'!$A$2:$A$100000='Betaald percentage 2023'!A411)*'Betaald tarief 2023'!$H$2:$H$100000*'Betaald tarief 2023'!$O$2:$O$100000),0)</f>
        <v>0</v>
      </c>
      <c r="E411" s="42">
        <f>SUMIFS('Betaald tarief 2023'!G:G,'Betaald tarief 2023'!A:A,'Betaald percentage 2023'!A411)</f>
        <v>0</v>
      </c>
      <c r="F411" s="42">
        <f>SUMIFS('Betaald tarief 2023'!Q:Q,'Betaald tarief 2023'!A:A,'Betaald percentage 2023'!A411)</f>
        <v>0</v>
      </c>
      <c r="G411">
        <f>IFERROR(INDEX(Correcties!B:B,MATCH('Betaald percentage 2023'!A411,Correcties!A:A,0)),"")</f>
        <v>0</v>
      </c>
    </row>
    <row r="412" spans="1:7" x14ac:dyDescent="0.25">
      <c r="A412" s="45"/>
      <c r="B412" s="39" t="str">
        <f>IFERROR(INDEX('Betaald tarief 2023'!B:B,MATCH('Betaald percentage 2023'!A412,'Betaald tarief 2023'!A:A,0)),"")</f>
        <v/>
      </c>
      <c r="C412" s="39" t="str">
        <f>IFERROR(INDEX('Betaald tarief 2023'!C:C,MATCH('Betaald percentage 2023'!A412,'Betaald tarief 2023'!A:A,0)),"")</f>
        <v/>
      </c>
      <c r="D412" s="41" cm="1">
        <f t="array" ref="D412">IFERROR(E412/SUMPRODUCT(('Betaald tarief 2023'!$A$2:$A$100000='Betaald percentage 2023'!A412)*'Betaald tarief 2023'!$H$2:$H$100000*'Betaald tarief 2023'!$O$2:$O$100000),0)</f>
        <v>0</v>
      </c>
      <c r="E412" s="42">
        <f>SUMIFS('Betaald tarief 2023'!G:G,'Betaald tarief 2023'!A:A,'Betaald percentage 2023'!A412)</f>
        <v>0</v>
      </c>
      <c r="F412" s="42">
        <f>SUMIFS('Betaald tarief 2023'!Q:Q,'Betaald tarief 2023'!A:A,'Betaald percentage 2023'!A412)</f>
        <v>0</v>
      </c>
      <c r="G412">
        <f>IFERROR(INDEX(Correcties!B:B,MATCH('Betaald percentage 2023'!A412,Correcties!A:A,0)),"")</f>
        <v>0</v>
      </c>
    </row>
    <row r="413" spans="1:7" x14ac:dyDescent="0.25">
      <c r="A413" s="45"/>
      <c r="B413" s="39" t="str">
        <f>IFERROR(INDEX('Betaald tarief 2023'!B:B,MATCH('Betaald percentage 2023'!A413,'Betaald tarief 2023'!A:A,0)),"")</f>
        <v/>
      </c>
      <c r="C413" s="39" t="str">
        <f>IFERROR(INDEX('Betaald tarief 2023'!C:C,MATCH('Betaald percentage 2023'!A413,'Betaald tarief 2023'!A:A,0)),"")</f>
        <v/>
      </c>
      <c r="D413" s="41" cm="1">
        <f t="array" ref="D413">IFERROR(E413/SUMPRODUCT(('Betaald tarief 2023'!$A$2:$A$100000='Betaald percentage 2023'!A413)*'Betaald tarief 2023'!$H$2:$H$100000*'Betaald tarief 2023'!$O$2:$O$100000),0)</f>
        <v>0</v>
      </c>
      <c r="E413" s="42">
        <f>SUMIFS('Betaald tarief 2023'!G:G,'Betaald tarief 2023'!A:A,'Betaald percentage 2023'!A413)</f>
        <v>0</v>
      </c>
      <c r="F413" s="42">
        <f>SUMIFS('Betaald tarief 2023'!Q:Q,'Betaald tarief 2023'!A:A,'Betaald percentage 2023'!A413)</f>
        <v>0</v>
      </c>
      <c r="G413">
        <f>IFERROR(INDEX(Correcties!B:B,MATCH('Betaald percentage 2023'!A413,Correcties!A:A,0)),"")</f>
        <v>0</v>
      </c>
    </row>
    <row r="414" spans="1:7" x14ac:dyDescent="0.25">
      <c r="A414" s="45"/>
      <c r="B414" s="39" t="str">
        <f>IFERROR(INDEX('Betaald tarief 2023'!B:B,MATCH('Betaald percentage 2023'!A414,'Betaald tarief 2023'!A:A,0)),"")</f>
        <v/>
      </c>
      <c r="C414" s="39" t="str">
        <f>IFERROR(INDEX('Betaald tarief 2023'!C:C,MATCH('Betaald percentage 2023'!A414,'Betaald tarief 2023'!A:A,0)),"")</f>
        <v/>
      </c>
      <c r="D414" s="41" cm="1">
        <f t="array" ref="D414">IFERROR(E414/SUMPRODUCT(('Betaald tarief 2023'!$A$2:$A$100000='Betaald percentage 2023'!A414)*'Betaald tarief 2023'!$H$2:$H$100000*'Betaald tarief 2023'!$O$2:$O$100000),0)</f>
        <v>0</v>
      </c>
      <c r="E414" s="42">
        <f>SUMIFS('Betaald tarief 2023'!G:G,'Betaald tarief 2023'!A:A,'Betaald percentage 2023'!A414)</f>
        <v>0</v>
      </c>
      <c r="F414" s="42">
        <f>SUMIFS('Betaald tarief 2023'!Q:Q,'Betaald tarief 2023'!A:A,'Betaald percentage 2023'!A414)</f>
        <v>0</v>
      </c>
      <c r="G414">
        <f>IFERROR(INDEX(Correcties!B:B,MATCH('Betaald percentage 2023'!A414,Correcties!A:A,0)),"")</f>
        <v>0</v>
      </c>
    </row>
    <row r="415" spans="1:7" x14ac:dyDescent="0.25">
      <c r="A415" s="45"/>
      <c r="B415" s="39" t="str">
        <f>IFERROR(INDEX('Betaald tarief 2023'!B:B,MATCH('Betaald percentage 2023'!A415,'Betaald tarief 2023'!A:A,0)),"")</f>
        <v/>
      </c>
      <c r="C415" s="39" t="str">
        <f>IFERROR(INDEX('Betaald tarief 2023'!C:C,MATCH('Betaald percentage 2023'!A415,'Betaald tarief 2023'!A:A,0)),"")</f>
        <v/>
      </c>
      <c r="D415" s="41" cm="1">
        <f t="array" ref="D415">IFERROR(E415/SUMPRODUCT(('Betaald tarief 2023'!$A$2:$A$100000='Betaald percentage 2023'!A415)*'Betaald tarief 2023'!$H$2:$H$100000*'Betaald tarief 2023'!$O$2:$O$100000),0)</f>
        <v>0</v>
      </c>
      <c r="E415" s="42">
        <f>SUMIFS('Betaald tarief 2023'!G:G,'Betaald tarief 2023'!A:A,'Betaald percentage 2023'!A415)</f>
        <v>0</v>
      </c>
      <c r="F415" s="42">
        <f>SUMIFS('Betaald tarief 2023'!Q:Q,'Betaald tarief 2023'!A:A,'Betaald percentage 2023'!A415)</f>
        <v>0</v>
      </c>
      <c r="G415">
        <f>IFERROR(INDEX(Correcties!B:B,MATCH('Betaald percentage 2023'!A415,Correcties!A:A,0)),"")</f>
        <v>0</v>
      </c>
    </row>
    <row r="416" spans="1:7" x14ac:dyDescent="0.25">
      <c r="A416" s="45"/>
      <c r="B416" s="39" t="str">
        <f>IFERROR(INDEX('Betaald tarief 2023'!B:B,MATCH('Betaald percentage 2023'!A416,'Betaald tarief 2023'!A:A,0)),"")</f>
        <v/>
      </c>
      <c r="C416" s="39" t="str">
        <f>IFERROR(INDEX('Betaald tarief 2023'!C:C,MATCH('Betaald percentage 2023'!A416,'Betaald tarief 2023'!A:A,0)),"")</f>
        <v/>
      </c>
      <c r="D416" s="41" cm="1">
        <f t="array" ref="D416">IFERROR(E416/SUMPRODUCT(('Betaald tarief 2023'!$A$2:$A$100000='Betaald percentage 2023'!A416)*'Betaald tarief 2023'!$H$2:$H$100000*'Betaald tarief 2023'!$O$2:$O$100000),0)</f>
        <v>0</v>
      </c>
      <c r="E416" s="42">
        <f>SUMIFS('Betaald tarief 2023'!G:G,'Betaald tarief 2023'!A:A,'Betaald percentage 2023'!A416)</f>
        <v>0</v>
      </c>
      <c r="F416" s="42">
        <f>SUMIFS('Betaald tarief 2023'!Q:Q,'Betaald tarief 2023'!A:A,'Betaald percentage 2023'!A416)</f>
        <v>0</v>
      </c>
      <c r="G416">
        <f>IFERROR(INDEX(Correcties!B:B,MATCH('Betaald percentage 2023'!A416,Correcties!A:A,0)),"")</f>
        <v>0</v>
      </c>
    </row>
    <row r="417" spans="1:7" x14ac:dyDescent="0.25">
      <c r="A417" s="45"/>
      <c r="B417" s="39" t="str">
        <f>IFERROR(INDEX('Betaald tarief 2023'!B:B,MATCH('Betaald percentage 2023'!A417,'Betaald tarief 2023'!A:A,0)),"")</f>
        <v/>
      </c>
      <c r="C417" s="39" t="str">
        <f>IFERROR(INDEX('Betaald tarief 2023'!C:C,MATCH('Betaald percentage 2023'!A417,'Betaald tarief 2023'!A:A,0)),"")</f>
        <v/>
      </c>
      <c r="D417" s="41" cm="1">
        <f t="array" ref="D417">IFERROR(E417/SUMPRODUCT(('Betaald tarief 2023'!$A$2:$A$100000='Betaald percentage 2023'!A417)*'Betaald tarief 2023'!$H$2:$H$100000*'Betaald tarief 2023'!$O$2:$O$100000),0)</f>
        <v>0</v>
      </c>
      <c r="E417" s="42">
        <f>SUMIFS('Betaald tarief 2023'!G:G,'Betaald tarief 2023'!A:A,'Betaald percentage 2023'!A417)</f>
        <v>0</v>
      </c>
      <c r="F417" s="42">
        <f>SUMIFS('Betaald tarief 2023'!Q:Q,'Betaald tarief 2023'!A:A,'Betaald percentage 2023'!A417)</f>
        <v>0</v>
      </c>
      <c r="G417">
        <f>IFERROR(INDEX(Correcties!B:B,MATCH('Betaald percentage 2023'!A417,Correcties!A:A,0)),"")</f>
        <v>0</v>
      </c>
    </row>
    <row r="418" spans="1:7" x14ac:dyDescent="0.25">
      <c r="A418" s="45"/>
      <c r="B418" s="39" t="str">
        <f>IFERROR(INDEX('Betaald tarief 2023'!B:B,MATCH('Betaald percentage 2023'!A418,'Betaald tarief 2023'!A:A,0)),"")</f>
        <v/>
      </c>
      <c r="C418" s="39" t="str">
        <f>IFERROR(INDEX('Betaald tarief 2023'!C:C,MATCH('Betaald percentage 2023'!A418,'Betaald tarief 2023'!A:A,0)),"")</f>
        <v/>
      </c>
      <c r="D418" s="41" cm="1">
        <f t="array" ref="D418">IFERROR(E418/SUMPRODUCT(('Betaald tarief 2023'!$A$2:$A$100000='Betaald percentage 2023'!A418)*'Betaald tarief 2023'!$H$2:$H$100000*'Betaald tarief 2023'!$O$2:$O$100000),0)</f>
        <v>0</v>
      </c>
      <c r="E418" s="42">
        <f>SUMIFS('Betaald tarief 2023'!G:G,'Betaald tarief 2023'!A:A,'Betaald percentage 2023'!A418)</f>
        <v>0</v>
      </c>
      <c r="F418" s="42">
        <f>SUMIFS('Betaald tarief 2023'!Q:Q,'Betaald tarief 2023'!A:A,'Betaald percentage 2023'!A418)</f>
        <v>0</v>
      </c>
      <c r="G418">
        <f>IFERROR(INDEX(Correcties!B:B,MATCH('Betaald percentage 2023'!A418,Correcties!A:A,0)),"")</f>
        <v>0</v>
      </c>
    </row>
    <row r="419" spans="1:7" x14ac:dyDescent="0.25">
      <c r="A419" s="45"/>
      <c r="B419" s="39" t="str">
        <f>IFERROR(INDEX('Betaald tarief 2023'!B:B,MATCH('Betaald percentage 2023'!A419,'Betaald tarief 2023'!A:A,0)),"")</f>
        <v/>
      </c>
      <c r="C419" s="39" t="str">
        <f>IFERROR(INDEX('Betaald tarief 2023'!C:C,MATCH('Betaald percentage 2023'!A419,'Betaald tarief 2023'!A:A,0)),"")</f>
        <v/>
      </c>
      <c r="D419" s="41" cm="1">
        <f t="array" ref="D419">IFERROR(E419/SUMPRODUCT(('Betaald tarief 2023'!$A$2:$A$100000='Betaald percentage 2023'!A419)*'Betaald tarief 2023'!$H$2:$H$100000*'Betaald tarief 2023'!$O$2:$O$100000),0)</f>
        <v>0</v>
      </c>
      <c r="E419" s="42">
        <f>SUMIFS('Betaald tarief 2023'!G:G,'Betaald tarief 2023'!A:A,'Betaald percentage 2023'!A419)</f>
        <v>0</v>
      </c>
      <c r="F419" s="42">
        <f>SUMIFS('Betaald tarief 2023'!Q:Q,'Betaald tarief 2023'!A:A,'Betaald percentage 2023'!A419)</f>
        <v>0</v>
      </c>
      <c r="G419">
        <f>IFERROR(INDEX(Correcties!B:B,MATCH('Betaald percentage 2023'!A419,Correcties!A:A,0)),"")</f>
        <v>0</v>
      </c>
    </row>
    <row r="420" spans="1:7" x14ac:dyDescent="0.25">
      <c r="A420" s="45"/>
      <c r="B420" s="39" t="str">
        <f>IFERROR(INDEX('Betaald tarief 2023'!B:B,MATCH('Betaald percentage 2023'!A420,'Betaald tarief 2023'!A:A,0)),"")</f>
        <v/>
      </c>
      <c r="C420" s="39" t="str">
        <f>IFERROR(INDEX('Betaald tarief 2023'!C:C,MATCH('Betaald percentage 2023'!A420,'Betaald tarief 2023'!A:A,0)),"")</f>
        <v/>
      </c>
      <c r="D420" s="41" cm="1">
        <f t="array" ref="D420">IFERROR(E420/SUMPRODUCT(('Betaald tarief 2023'!$A$2:$A$100000='Betaald percentage 2023'!A420)*'Betaald tarief 2023'!$H$2:$H$100000*'Betaald tarief 2023'!$O$2:$O$100000),0)</f>
        <v>0</v>
      </c>
      <c r="E420" s="42">
        <f>SUMIFS('Betaald tarief 2023'!G:G,'Betaald tarief 2023'!A:A,'Betaald percentage 2023'!A420)</f>
        <v>0</v>
      </c>
      <c r="F420" s="42">
        <f>SUMIFS('Betaald tarief 2023'!Q:Q,'Betaald tarief 2023'!A:A,'Betaald percentage 2023'!A420)</f>
        <v>0</v>
      </c>
      <c r="G420">
        <f>IFERROR(INDEX(Correcties!B:B,MATCH('Betaald percentage 2023'!A420,Correcties!A:A,0)),"")</f>
        <v>0</v>
      </c>
    </row>
    <row r="421" spans="1:7" x14ac:dyDescent="0.25">
      <c r="A421" s="45"/>
      <c r="B421" s="39" t="str">
        <f>IFERROR(INDEX('Betaald tarief 2023'!B:B,MATCH('Betaald percentage 2023'!A421,'Betaald tarief 2023'!A:A,0)),"")</f>
        <v/>
      </c>
      <c r="C421" s="39" t="str">
        <f>IFERROR(INDEX('Betaald tarief 2023'!C:C,MATCH('Betaald percentage 2023'!A421,'Betaald tarief 2023'!A:A,0)),"")</f>
        <v/>
      </c>
      <c r="D421" s="41" cm="1">
        <f t="array" ref="D421">IFERROR(E421/SUMPRODUCT(('Betaald tarief 2023'!$A$2:$A$100000='Betaald percentage 2023'!A421)*'Betaald tarief 2023'!$H$2:$H$100000*'Betaald tarief 2023'!$O$2:$O$100000),0)</f>
        <v>0</v>
      </c>
      <c r="E421" s="42">
        <f>SUMIFS('Betaald tarief 2023'!G:G,'Betaald tarief 2023'!A:A,'Betaald percentage 2023'!A421)</f>
        <v>0</v>
      </c>
      <c r="F421" s="42">
        <f>SUMIFS('Betaald tarief 2023'!Q:Q,'Betaald tarief 2023'!A:A,'Betaald percentage 2023'!A421)</f>
        <v>0</v>
      </c>
      <c r="G421">
        <f>IFERROR(INDEX(Correcties!B:B,MATCH('Betaald percentage 2023'!A421,Correcties!A:A,0)),"")</f>
        <v>0</v>
      </c>
    </row>
    <row r="422" spans="1:7" x14ac:dyDescent="0.25">
      <c r="A422" s="45"/>
      <c r="B422" s="39" t="str">
        <f>IFERROR(INDEX('Betaald tarief 2023'!B:B,MATCH('Betaald percentage 2023'!A422,'Betaald tarief 2023'!A:A,0)),"")</f>
        <v/>
      </c>
      <c r="C422" s="39" t="str">
        <f>IFERROR(INDEX('Betaald tarief 2023'!C:C,MATCH('Betaald percentage 2023'!A422,'Betaald tarief 2023'!A:A,0)),"")</f>
        <v/>
      </c>
      <c r="D422" s="41" cm="1">
        <f t="array" ref="D422">IFERROR(E422/SUMPRODUCT(('Betaald tarief 2023'!$A$2:$A$100000='Betaald percentage 2023'!A422)*'Betaald tarief 2023'!$H$2:$H$100000*'Betaald tarief 2023'!$O$2:$O$100000),0)</f>
        <v>0</v>
      </c>
      <c r="E422" s="42">
        <f>SUMIFS('Betaald tarief 2023'!G:G,'Betaald tarief 2023'!A:A,'Betaald percentage 2023'!A422)</f>
        <v>0</v>
      </c>
      <c r="F422" s="42">
        <f>SUMIFS('Betaald tarief 2023'!Q:Q,'Betaald tarief 2023'!A:A,'Betaald percentage 2023'!A422)</f>
        <v>0</v>
      </c>
      <c r="G422">
        <f>IFERROR(INDEX(Correcties!B:B,MATCH('Betaald percentage 2023'!A422,Correcties!A:A,0)),"")</f>
        <v>0</v>
      </c>
    </row>
    <row r="423" spans="1:7" x14ac:dyDescent="0.25">
      <c r="A423" s="45"/>
      <c r="B423" s="39" t="str">
        <f>IFERROR(INDEX('Betaald tarief 2023'!B:B,MATCH('Betaald percentage 2023'!A423,'Betaald tarief 2023'!A:A,0)),"")</f>
        <v/>
      </c>
      <c r="C423" s="39" t="str">
        <f>IFERROR(INDEX('Betaald tarief 2023'!C:C,MATCH('Betaald percentage 2023'!A423,'Betaald tarief 2023'!A:A,0)),"")</f>
        <v/>
      </c>
      <c r="D423" s="41" cm="1">
        <f t="array" ref="D423">IFERROR(E423/SUMPRODUCT(('Betaald tarief 2023'!$A$2:$A$100000='Betaald percentage 2023'!A423)*'Betaald tarief 2023'!$H$2:$H$100000*'Betaald tarief 2023'!$O$2:$O$100000),0)</f>
        <v>0</v>
      </c>
      <c r="E423" s="42">
        <f>SUMIFS('Betaald tarief 2023'!G:G,'Betaald tarief 2023'!A:A,'Betaald percentage 2023'!A423)</f>
        <v>0</v>
      </c>
      <c r="F423" s="42">
        <f>SUMIFS('Betaald tarief 2023'!Q:Q,'Betaald tarief 2023'!A:A,'Betaald percentage 2023'!A423)</f>
        <v>0</v>
      </c>
      <c r="G423">
        <f>IFERROR(INDEX(Correcties!B:B,MATCH('Betaald percentage 2023'!A423,Correcties!A:A,0)),"")</f>
        <v>0</v>
      </c>
    </row>
    <row r="424" spans="1:7" x14ac:dyDescent="0.25">
      <c r="A424" s="45"/>
      <c r="B424" s="39" t="str">
        <f>IFERROR(INDEX('Betaald tarief 2023'!B:B,MATCH('Betaald percentage 2023'!A424,'Betaald tarief 2023'!A:A,0)),"")</f>
        <v/>
      </c>
      <c r="C424" s="39" t="str">
        <f>IFERROR(INDEX('Betaald tarief 2023'!C:C,MATCH('Betaald percentage 2023'!A424,'Betaald tarief 2023'!A:A,0)),"")</f>
        <v/>
      </c>
      <c r="D424" s="41" cm="1">
        <f t="array" ref="D424">IFERROR(E424/SUMPRODUCT(('Betaald tarief 2023'!$A$2:$A$100000='Betaald percentage 2023'!A424)*'Betaald tarief 2023'!$H$2:$H$100000*'Betaald tarief 2023'!$O$2:$O$100000),0)</f>
        <v>0</v>
      </c>
      <c r="E424" s="42">
        <f>SUMIFS('Betaald tarief 2023'!G:G,'Betaald tarief 2023'!A:A,'Betaald percentage 2023'!A424)</f>
        <v>0</v>
      </c>
      <c r="F424" s="42">
        <f>SUMIFS('Betaald tarief 2023'!Q:Q,'Betaald tarief 2023'!A:A,'Betaald percentage 2023'!A424)</f>
        <v>0</v>
      </c>
      <c r="G424">
        <f>IFERROR(INDEX(Correcties!B:B,MATCH('Betaald percentage 2023'!A424,Correcties!A:A,0)),"")</f>
        <v>0</v>
      </c>
    </row>
    <row r="425" spans="1:7" x14ac:dyDescent="0.25">
      <c r="A425" s="45"/>
      <c r="B425" s="39" t="str">
        <f>IFERROR(INDEX('Betaald tarief 2023'!B:B,MATCH('Betaald percentage 2023'!A425,'Betaald tarief 2023'!A:A,0)),"")</f>
        <v/>
      </c>
      <c r="C425" s="39" t="str">
        <f>IFERROR(INDEX('Betaald tarief 2023'!C:C,MATCH('Betaald percentage 2023'!A425,'Betaald tarief 2023'!A:A,0)),"")</f>
        <v/>
      </c>
      <c r="D425" s="41" cm="1">
        <f t="array" ref="D425">IFERROR(E425/SUMPRODUCT(('Betaald tarief 2023'!$A$2:$A$100000='Betaald percentage 2023'!A425)*'Betaald tarief 2023'!$H$2:$H$100000*'Betaald tarief 2023'!$O$2:$O$100000),0)</f>
        <v>0</v>
      </c>
      <c r="E425" s="42">
        <f>SUMIFS('Betaald tarief 2023'!G:G,'Betaald tarief 2023'!A:A,'Betaald percentage 2023'!A425)</f>
        <v>0</v>
      </c>
      <c r="F425" s="42">
        <f>SUMIFS('Betaald tarief 2023'!Q:Q,'Betaald tarief 2023'!A:A,'Betaald percentage 2023'!A425)</f>
        <v>0</v>
      </c>
      <c r="G425">
        <f>IFERROR(INDEX(Correcties!B:B,MATCH('Betaald percentage 2023'!A425,Correcties!A:A,0)),"")</f>
        <v>0</v>
      </c>
    </row>
    <row r="426" spans="1:7" x14ac:dyDescent="0.25">
      <c r="A426" s="45"/>
      <c r="B426" s="39" t="str">
        <f>IFERROR(INDEX('Betaald tarief 2023'!B:B,MATCH('Betaald percentage 2023'!A426,'Betaald tarief 2023'!A:A,0)),"")</f>
        <v/>
      </c>
      <c r="C426" s="39" t="str">
        <f>IFERROR(INDEX('Betaald tarief 2023'!C:C,MATCH('Betaald percentage 2023'!A426,'Betaald tarief 2023'!A:A,0)),"")</f>
        <v/>
      </c>
      <c r="D426" s="41" cm="1">
        <f t="array" ref="D426">IFERROR(E426/SUMPRODUCT(('Betaald tarief 2023'!$A$2:$A$100000='Betaald percentage 2023'!A426)*'Betaald tarief 2023'!$H$2:$H$100000*'Betaald tarief 2023'!$O$2:$O$100000),0)</f>
        <v>0</v>
      </c>
      <c r="E426" s="42">
        <f>SUMIFS('Betaald tarief 2023'!G:G,'Betaald tarief 2023'!A:A,'Betaald percentage 2023'!A426)</f>
        <v>0</v>
      </c>
      <c r="F426" s="42">
        <f>SUMIFS('Betaald tarief 2023'!Q:Q,'Betaald tarief 2023'!A:A,'Betaald percentage 2023'!A426)</f>
        <v>0</v>
      </c>
      <c r="G426">
        <f>IFERROR(INDEX(Correcties!B:B,MATCH('Betaald percentage 2023'!A426,Correcties!A:A,0)),"")</f>
        <v>0</v>
      </c>
    </row>
    <row r="427" spans="1:7" x14ac:dyDescent="0.25">
      <c r="A427" s="45"/>
      <c r="B427" s="39" t="str">
        <f>IFERROR(INDEX('Betaald tarief 2023'!B:B,MATCH('Betaald percentage 2023'!A427,'Betaald tarief 2023'!A:A,0)),"")</f>
        <v/>
      </c>
      <c r="C427" s="39" t="str">
        <f>IFERROR(INDEX('Betaald tarief 2023'!C:C,MATCH('Betaald percentage 2023'!A427,'Betaald tarief 2023'!A:A,0)),"")</f>
        <v/>
      </c>
      <c r="D427" s="41" cm="1">
        <f t="array" ref="D427">IFERROR(E427/SUMPRODUCT(('Betaald tarief 2023'!$A$2:$A$100000='Betaald percentage 2023'!A427)*'Betaald tarief 2023'!$H$2:$H$100000*'Betaald tarief 2023'!$O$2:$O$100000),0)</f>
        <v>0</v>
      </c>
      <c r="E427" s="42">
        <f>SUMIFS('Betaald tarief 2023'!G:G,'Betaald tarief 2023'!A:A,'Betaald percentage 2023'!A427)</f>
        <v>0</v>
      </c>
      <c r="F427" s="42">
        <f>SUMIFS('Betaald tarief 2023'!Q:Q,'Betaald tarief 2023'!A:A,'Betaald percentage 2023'!A427)</f>
        <v>0</v>
      </c>
      <c r="G427">
        <f>IFERROR(INDEX(Correcties!B:B,MATCH('Betaald percentage 2023'!A427,Correcties!A:A,0)),"")</f>
        <v>0</v>
      </c>
    </row>
    <row r="428" spans="1:7" x14ac:dyDescent="0.25">
      <c r="A428" s="45"/>
      <c r="B428" s="39" t="str">
        <f>IFERROR(INDEX('Betaald tarief 2023'!B:B,MATCH('Betaald percentage 2023'!A428,'Betaald tarief 2023'!A:A,0)),"")</f>
        <v/>
      </c>
      <c r="C428" s="39" t="str">
        <f>IFERROR(INDEX('Betaald tarief 2023'!C:C,MATCH('Betaald percentage 2023'!A428,'Betaald tarief 2023'!A:A,0)),"")</f>
        <v/>
      </c>
      <c r="D428" s="41" cm="1">
        <f t="array" ref="D428">IFERROR(E428/SUMPRODUCT(('Betaald tarief 2023'!$A$2:$A$100000='Betaald percentage 2023'!A428)*'Betaald tarief 2023'!$H$2:$H$100000*'Betaald tarief 2023'!$O$2:$O$100000),0)</f>
        <v>0</v>
      </c>
      <c r="E428" s="42">
        <f>SUMIFS('Betaald tarief 2023'!G:G,'Betaald tarief 2023'!A:A,'Betaald percentage 2023'!A428)</f>
        <v>0</v>
      </c>
      <c r="F428" s="42">
        <f>SUMIFS('Betaald tarief 2023'!Q:Q,'Betaald tarief 2023'!A:A,'Betaald percentage 2023'!A428)</f>
        <v>0</v>
      </c>
      <c r="G428">
        <f>IFERROR(INDEX(Correcties!B:B,MATCH('Betaald percentage 2023'!A428,Correcties!A:A,0)),"")</f>
        <v>0</v>
      </c>
    </row>
    <row r="429" spans="1:7" x14ac:dyDescent="0.25">
      <c r="A429" s="45"/>
      <c r="B429" s="39" t="str">
        <f>IFERROR(INDEX('Betaald tarief 2023'!B:B,MATCH('Betaald percentage 2023'!A429,'Betaald tarief 2023'!A:A,0)),"")</f>
        <v/>
      </c>
      <c r="C429" s="39" t="str">
        <f>IFERROR(INDEX('Betaald tarief 2023'!C:C,MATCH('Betaald percentage 2023'!A429,'Betaald tarief 2023'!A:A,0)),"")</f>
        <v/>
      </c>
      <c r="D429" s="41" cm="1">
        <f t="array" ref="D429">IFERROR(E429/SUMPRODUCT(('Betaald tarief 2023'!$A$2:$A$100000='Betaald percentage 2023'!A429)*'Betaald tarief 2023'!$H$2:$H$100000*'Betaald tarief 2023'!$O$2:$O$100000),0)</f>
        <v>0</v>
      </c>
      <c r="E429" s="42">
        <f>SUMIFS('Betaald tarief 2023'!G:G,'Betaald tarief 2023'!A:A,'Betaald percentage 2023'!A429)</f>
        <v>0</v>
      </c>
      <c r="F429" s="42">
        <f>SUMIFS('Betaald tarief 2023'!Q:Q,'Betaald tarief 2023'!A:A,'Betaald percentage 2023'!A429)</f>
        <v>0</v>
      </c>
      <c r="G429">
        <f>IFERROR(INDEX(Correcties!B:B,MATCH('Betaald percentage 2023'!A429,Correcties!A:A,0)),"")</f>
        <v>0</v>
      </c>
    </row>
    <row r="430" spans="1:7" x14ac:dyDescent="0.25">
      <c r="A430" s="45"/>
      <c r="B430" s="39" t="str">
        <f>IFERROR(INDEX('Betaald tarief 2023'!B:B,MATCH('Betaald percentage 2023'!A430,'Betaald tarief 2023'!A:A,0)),"")</f>
        <v/>
      </c>
      <c r="C430" s="39" t="str">
        <f>IFERROR(INDEX('Betaald tarief 2023'!C:C,MATCH('Betaald percentage 2023'!A430,'Betaald tarief 2023'!A:A,0)),"")</f>
        <v/>
      </c>
      <c r="D430" s="41" cm="1">
        <f t="array" ref="D430">IFERROR(E430/SUMPRODUCT(('Betaald tarief 2023'!$A$2:$A$100000='Betaald percentage 2023'!A430)*'Betaald tarief 2023'!$H$2:$H$100000*'Betaald tarief 2023'!$O$2:$O$100000),0)</f>
        <v>0</v>
      </c>
      <c r="E430" s="42">
        <f>SUMIFS('Betaald tarief 2023'!G:G,'Betaald tarief 2023'!A:A,'Betaald percentage 2023'!A430)</f>
        <v>0</v>
      </c>
      <c r="F430" s="42">
        <f>SUMIFS('Betaald tarief 2023'!Q:Q,'Betaald tarief 2023'!A:A,'Betaald percentage 2023'!A430)</f>
        <v>0</v>
      </c>
      <c r="G430">
        <f>IFERROR(INDEX(Correcties!B:B,MATCH('Betaald percentage 2023'!A430,Correcties!A:A,0)),"")</f>
        <v>0</v>
      </c>
    </row>
    <row r="431" spans="1:7" x14ac:dyDescent="0.25">
      <c r="A431" s="45"/>
      <c r="B431" s="39" t="str">
        <f>IFERROR(INDEX('Betaald tarief 2023'!B:B,MATCH('Betaald percentage 2023'!A431,'Betaald tarief 2023'!A:A,0)),"")</f>
        <v/>
      </c>
      <c r="C431" s="39" t="str">
        <f>IFERROR(INDEX('Betaald tarief 2023'!C:C,MATCH('Betaald percentage 2023'!A431,'Betaald tarief 2023'!A:A,0)),"")</f>
        <v/>
      </c>
      <c r="D431" s="41" cm="1">
        <f t="array" ref="D431">IFERROR(E431/SUMPRODUCT(('Betaald tarief 2023'!$A$2:$A$100000='Betaald percentage 2023'!A431)*'Betaald tarief 2023'!$H$2:$H$100000*'Betaald tarief 2023'!$O$2:$O$100000),0)</f>
        <v>0</v>
      </c>
      <c r="E431" s="42">
        <f>SUMIFS('Betaald tarief 2023'!G:G,'Betaald tarief 2023'!A:A,'Betaald percentage 2023'!A431)</f>
        <v>0</v>
      </c>
      <c r="F431" s="42">
        <f>SUMIFS('Betaald tarief 2023'!Q:Q,'Betaald tarief 2023'!A:A,'Betaald percentage 2023'!A431)</f>
        <v>0</v>
      </c>
      <c r="G431">
        <f>IFERROR(INDEX(Correcties!B:B,MATCH('Betaald percentage 2023'!A431,Correcties!A:A,0)),"")</f>
        <v>0</v>
      </c>
    </row>
    <row r="432" spans="1:7" x14ac:dyDescent="0.25">
      <c r="A432" s="45"/>
      <c r="B432" s="39" t="str">
        <f>IFERROR(INDEX('Betaald tarief 2023'!B:B,MATCH('Betaald percentage 2023'!A432,'Betaald tarief 2023'!A:A,0)),"")</f>
        <v/>
      </c>
      <c r="C432" s="39" t="str">
        <f>IFERROR(INDEX('Betaald tarief 2023'!C:C,MATCH('Betaald percentage 2023'!A432,'Betaald tarief 2023'!A:A,0)),"")</f>
        <v/>
      </c>
      <c r="D432" s="41" cm="1">
        <f t="array" ref="D432">IFERROR(E432/SUMPRODUCT(('Betaald tarief 2023'!$A$2:$A$100000='Betaald percentage 2023'!A432)*'Betaald tarief 2023'!$H$2:$H$100000*'Betaald tarief 2023'!$O$2:$O$100000),0)</f>
        <v>0</v>
      </c>
      <c r="E432" s="42">
        <f>SUMIFS('Betaald tarief 2023'!G:G,'Betaald tarief 2023'!A:A,'Betaald percentage 2023'!A432)</f>
        <v>0</v>
      </c>
      <c r="F432" s="42">
        <f>SUMIFS('Betaald tarief 2023'!Q:Q,'Betaald tarief 2023'!A:A,'Betaald percentage 2023'!A432)</f>
        <v>0</v>
      </c>
      <c r="G432">
        <f>IFERROR(INDEX(Correcties!B:B,MATCH('Betaald percentage 2023'!A432,Correcties!A:A,0)),"")</f>
        <v>0</v>
      </c>
    </row>
    <row r="433" spans="1:7" x14ac:dyDescent="0.25">
      <c r="A433" s="45"/>
      <c r="B433" s="39" t="str">
        <f>IFERROR(INDEX('Betaald tarief 2023'!B:B,MATCH('Betaald percentage 2023'!A433,'Betaald tarief 2023'!A:A,0)),"")</f>
        <v/>
      </c>
      <c r="C433" s="39" t="str">
        <f>IFERROR(INDEX('Betaald tarief 2023'!C:C,MATCH('Betaald percentage 2023'!A433,'Betaald tarief 2023'!A:A,0)),"")</f>
        <v/>
      </c>
      <c r="D433" s="41" cm="1">
        <f t="array" ref="D433">IFERROR(E433/SUMPRODUCT(('Betaald tarief 2023'!$A$2:$A$100000='Betaald percentage 2023'!A433)*'Betaald tarief 2023'!$H$2:$H$100000*'Betaald tarief 2023'!$O$2:$O$100000),0)</f>
        <v>0</v>
      </c>
      <c r="E433" s="42">
        <f>SUMIFS('Betaald tarief 2023'!G:G,'Betaald tarief 2023'!A:A,'Betaald percentage 2023'!A433)</f>
        <v>0</v>
      </c>
      <c r="F433" s="42">
        <f>SUMIFS('Betaald tarief 2023'!Q:Q,'Betaald tarief 2023'!A:A,'Betaald percentage 2023'!A433)</f>
        <v>0</v>
      </c>
      <c r="G433">
        <f>IFERROR(INDEX(Correcties!B:B,MATCH('Betaald percentage 2023'!A433,Correcties!A:A,0)),"")</f>
        <v>0</v>
      </c>
    </row>
    <row r="434" spans="1:7" x14ac:dyDescent="0.25">
      <c r="A434" s="45"/>
      <c r="B434" s="39" t="str">
        <f>IFERROR(INDEX('Betaald tarief 2023'!B:B,MATCH('Betaald percentage 2023'!A434,'Betaald tarief 2023'!A:A,0)),"")</f>
        <v/>
      </c>
      <c r="C434" s="39" t="str">
        <f>IFERROR(INDEX('Betaald tarief 2023'!C:C,MATCH('Betaald percentage 2023'!A434,'Betaald tarief 2023'!A:A,0)),"")</f>
        <v/>
      </c>
      <c r="D434" s="41" cm="1">
        <f t="array" ref="D434">IFERROR(E434/SUMPRODUCT(('Betaald tarief 2023'!$A$2:$A$100000='Betaald percentage 2023'!A434)*'Betaald tarief 2023'!$H$2:$H$100000*'Betaald tarief 2023'!$O$2:$O$100000),0)</f>
        <v>0</v>
      </c>
      <c r="E434" s="42">
        <f>SUMIFS('Betaald tarief 2023'!G:G,'Betaald tarief 2023'!A:A,'Betaald percentage 2023'!A434)</f>
        <v>0</v>
      </c>
      <c r="F434" s="42">
        <f>SUMIFS('Betaald tarief 2023'!Q:Q,'Betaald tarief 2023'!A:A,'Betaald percentage 2023'!A434)</f>
        <v>0</v>
      </c>
      <c r="G434">
        <f>IFERROR(INDEX(Correcties!B:B,MATCH('Betaald percentage 2023'!A434,Correcties!A:A,0)),"")</f>
        <v>0</v>
      </c>
    </row>
    <row r="435" spans="1:7" x14ac:dyDescent="0.25">
      <c r="A435" s="45"/>
      <c r="B435" s="39" t="str">
        <f>IFERROR(INDEX('Betaald tarief 2023'!B:B,MATCH('Betaald percentage 2023'!A435,'Betaald tarief 2023'!A:A,0)),"")</f>
        <v/>
      </c>
      <c r="C435" s="39" t="str">
        <f>IFERROR(INDEX('Betaald tarief 2023'!C:C,MATCH('Betaald percentage 2023'!A435,'Betaald tarief 2023'!A:A,0)),"")</f>
        <v/>
      </c>
      <c r="D435" s="41" cm="1">
        <f t="array" ref="D435">IFERROR(E435/SUMPRODUCT(('Betaald tarief 2023'!$A$2:$A$100000='Betaald percentage 2023'!A435)*'Betaald tarief 2023'!$H$2:$H$100000*'Betaald tarief 2023'!$O$2:$O$100000),0)</f>
        <v>0</v>
      </c>
      <c r="E435" s="42">
        <f>SUMIFS('Betaald tarief 2023'!G:G,'Betaald tarief 2023'!A:A,'Betaald percentage 2023'!A435)</f>
        <v>0</v>
      </c>
      <c r="F435" s="42">
        <f>SUMIFS('Betaald tarief 2023'!Q:Q,'Betaald tarief 2023'!A:A,'Betaald percentage 2023'!A435)</f>
        <v>0</v>
      </c>
      <c r="G435">
        <f>IFERROR(INDEX(Correcties!B:B,MATCH('Betaald percentage 2023'!A435,Correcties!A:A,0)),"")</f>
        <v>0</v>
      </c>
    </row>
    <row r="436" spans="1:7" x14ac:dyDescent="0.25">
      <c r="A436" s="45"/>
      <c r="B436" s="39" t="str">
        <f>IFERROR(INDEX('Betaald tarief 2023'!B:B,MATCH('Betaald percentage 2023'!A436,'Betaald tarief 2023'!A:A,0)),"")</f>
        <v/>
      </c>
      <c r="C436" s="39" t="str">
        <f>IFERROR(INDEX('Betaald tarief 2023'!C:C,MATCH('Betaald percentage 2023'!A436,'Betaald tarief 2023'!A:A,0)),"")</f>
        <v/>
      </c>
      <c r="D436" s="41" cm="1">
        <f t="array" ref="D436">IFERROR(E436/SUMPRODUCT(('Betaald tarief 2023'!$A$2:$A$100000='Betaald percentage 2023'!A436)*'Betaald tarief 2023'!$H$2:$H$100000*'Betaald tarief 2023'!$O$2:$O$100000),0)</f>
        <v>0</v>
      </c>
      <c r="E436" s="42">
        <f>SUMIFS('Betaald tarief 2023'!G:G,'Betaald tarief 2023'!A:A,'Betaald percentage 2023'!A436)</f>
        <v>0</v>
      </c>
      <c r="F436" s="42">
        <f>SUMIFS('Betaald tarief 2023'!Q:Q,'Betaald tarief 2023'!A:A,'Betaald percentage 2023'!A436)</f>
        <v>0</v>
      </c>
      <c r="G436">
        <f>IFERROR(INDEX(Correcties!B:B,MATCH('Betaald percentage 2023'!A436,Correcties!A:A,0)),"")</f>
        <v>0</v>
      </c>
    </row>
    <row r="437" spans="1:7" x14ac:dyDescent="0.25">
      <c r="A437" s="45"/>
      <c r="B437" s="39" t="str">
        <f>IFERROR(INDEX('Betaald tarief 2023'!B:B,MATCH('Betaald percentage 2023'!A437,'Betaald tarief 2023'!A:A,0)),"")</f>
        <v/>
      </c>
      <c r="C437" s="39" t="str">
        <f>IFERROR(INDEX('Betaald tarief 2023'!C:C,MATCH('Betaald percentage 2023'!A437,'Betaald tarief 2023'!A:A,0)),"")</f>
        <v/>
      </c>
      <c r="D437" s="41" cm="1">
        <f t="array" ref="D437">IFERROR(E437/SUMPRODUCT(('Betaald tarief 2023'!$A$2:$A$100000='Betaald percentage 2023'!A437)*'Betaald tarief 2023'!$H$2:$H$100000*'Betaald tarief 2023'!$O$2:$O$100000),0)</f>
        <v>0</v>
      </c>
      <c r="E437" s="42">
        <f>SUMIFS('Betaald tarief 2023'!G:G,'Betaald tarief 2023'!A:A,'Betaald percentage 2023'!A437)</f>
        <v>0</v>
      </c>
      <c r="F437" s="42">
        <f>SUMIFS('Betaald tarief 2023'!Q:Q,'Betaald tarief 2023'!A:A,'Betaald percentage 2023'!A437)</f>
        <v>0</v>
      </c>
      <c r="G437">
        <f>IFERROR(INDEX(Correcties!B:B,MATCH('Betaald percentage 2023'!A437,Correcties!A:A,0)),"")</f>
        <v>0</v>
      </c>
    </row>
    <row r="438" spans="1:7" x14ac:dyDescent="0.25">
      <c r="A438" s="45"/>
      <c r="B438" s="39" t="str">
        <f>IFERROR(INDEX('Betaald tarief 2023'!B:B,MATCH('Betaald percentage 2023'!A438,'Betaald tarief 2023'!A:A,0)),"")</f>
        <v/>
      </c>
      <c r="C438" s="39" t="str">
        <f>IFERROR(INDEX('Betaald tarief 2023'!C:C,MATCH('Betaald percentage 2023'!A438,'Betaald tarief 2023'!A:A,0)),"")</f>
        <v/>
      </c>
      <c r="D438" s="41" cm="1">
        <f t="array" ref="D438">IFERROR(E438/SUMPRODUCT(('Betaald tarief 2023'!$A$2:$A$100000='Betaald percentage 2023'!A438)*'Betaald tarief 2023'!$H$2:$H$100000*'Betaald tarief 2023'!$O$2:$O$100000),0)</f>
        <v>0</v>
      </c>
      <c r="E438" s="42">
        <f>SUMIFS('Betaald tarief 2023'!G:G,'Betaald tarief 2023'!A:A,'Betaald percentage 2023'!A438)</f>
        <v>0</v>
      </c>
      <c r="F438" s="42">
        <f>SUMIFS('Betaald tarief 2023'!Q:Q,'Betaald tarief 2023'!A:A,'Betaald percentage 2023'!A438)</f>
        <v>0</v>
      </c>
      <c r="G438">
        <f>IFERROR(INDEX(Correcties!B:B,MATCH('Betaald percentage 2023'!A438,Correcties!A:A,0)),"")</f>
        <v>0</v>
      </c>
    </row>
    <row r="439" spans="1:7" x14ac:dyDescent="0.25">
      <c r="A439" s="45"/>
      <c r="B439" s="39" t="str">
        <f>IFERROR(INDEX('Betaald tarief 2023'!B:B,MATCH('Betaald percentage 2023'!A439,'Betaald tarief 2023'!A:A,0)),"")</f>
        <v/>
      </c>
      <c r="C439" s="39" t="str">
        <f>IFERROR(INDEX('Betaald tarief 2023'!C:C,MATCH('Betaald percentage 2023'!A439,'Betaald tarief 2023'!A:A,0)),"")</f>
        <v/>
      </c>
      <c r="D439" s="41" cm="1">
        <f t="array" ref="D439">IFERROR(E439/SUMPRODUCT(('Betaald tarief 2023'!$A$2:$A$100000='Betaald percentage 2023'!A439)*'Betaald tarief 2023'!$H$2:$H$100000*'Betaald tarief 2023'!$O$2:$O$100000),0)</f>
        <v>0</v>
      </c>
      <c r="E439" s="42">
        <f>SUMIFS('Betaald tarief 2023'!G:G,'Betaald tarief 2023'!A:A,'Betaald percentage 2023'!A439)</f>
        <v>0</v>
      </c>
      <c r="F439" s="42">
        <f>SUMIFS('Betaald tarief 2023'!Q:Q,'Betaald tarief 2023'!A:A,'Betaald percentage 2023'!A439)</f>
        <v>0</v>
      </c>
      <c r="G439">
        <f>IFERROR(INDEX(Correcties!B:B,MATCH('Betaald percentage 2023'!A439,Correcties!A:A,0)),"")</f>
        <v>0</v>
      </c>
    </row>
    <row r="440" spans="1:7" x14ac:dyDescent="0.25">
      <c r="A440" s="45"/>
      <c r="B440" s="39" t="str">
        <f>IFERROR(INDEX('Betaald tarief 2023'!B:B,MATCH('Betaald percentage 2023'!A440,'Betaald tarief 2023'!A:A,0)),"")</f>
        <v/>
      </c>
      <c r="C440" s="39" t="str">
        <f>IFERROR(INDEX('Betaald tarief 2023'!C:C,MATCH('Betaald percentage 2023'!A440,'Betaald tarief 2023'!A:A,0)),"")</f>
        <v/>
      </c>
      <c r="D440" s="41" cm="1">
        <f t="array" ref="D440">IFERROR(E440/SUMPRODUCT(('Betaald tarief 2023'!$A$2:$A$100000='Betaald percentage 2023'!A440)*'Betaald tarief 2023'!$H$2:$H$100000*'Betaald tarief 2023'!$O$2:$O$100000),0)</f>
        <v>0</v>
      </c>
      <c r="E440" s="42">
        <f>SUMIFS('Betaald tarief 2023'!G:G,'Betaald tarief 2023'!A:A,'Betaald percentage 2023'!A440)</f>
        <v>0</v>
      </c>
      <c r="F440" s="42">
        <f>SUMIFS('Betaald tarief 2023'!Q:Q,'Betaald tarief 2023'!A:A,'Betaald percentage 2023'!A440)</f>
        <v>0</v>
      </c>
      <c r="G440">
        <f>IFERROR(INDEX(Correcties!B:B,MATCH('Betaald percentage 2023'!A440,Correcties!A:A,0)),"")</f>
        <v>0</v>
      </c>
    </row>
    <row r="441" spans="1:7" x14ac:dyDescent="0.25">
      <c r="A441" s="45"/>
      <c r="B441" s="39" t="str">
        <f>IFERROR(INDEX('Betaald tarief 2023'!B:B,MATCH('Betaald percentage 2023'!A441,'Betaald tarief 2023'!A:A,0)),"")</f>
        <v/>
      </c>
      <c r="C441" s="39" t="str">
        <f>IFERROR(INDEX('Betaald tarief 2023'!C:C,MATCH('Betaald percentage 2023'!A441,'Betaald tarief 2023'!A:A,0)),"")</f>
        <v/>
      </c>
      <c r="D441" s="41" cm="1">
        <f t="array" ref="D441">IFERROR(E441/SUMPRODUCT(('Betaald tarief 2023'!$A$2:$A$100000='Betaald percentage 2023'!A441)*'Betaald tarief 2023'!$H$2:$H$100000*'Betaald tarief 2023'!$O$2:$O$100000),0)</f>
        <v>0</v>
      </c>
      <c r="E441" s="42">
        <f>SUMIFS('Betaald tarief 2023'!G:G,'Betaald tarief 2023'!A:A,'Betaald percentage 2023'!A441)</f>
        <v>0</v>
      </c>
      <c r="F441" s="42">
        <f>SUMIFS('Betaald tarief 2023'!Q:Q,'Betaald tarief 2023'!A:A,'Betaald percentage 2023'!A441)</f>
        <v>0</v>
      </c>
      <c r="G441">
        <f>IFERROR(INDEX(Correcties!B:B,MATCH('Betaald percentage 2023'!A441,Correcties!A:A,0)),"")</f>
        <v>0</v>
      </c>
    </row>
    <row r="442" spans="1:7" x14ac:dyDescent="0.25">
      <c r="A442" s="45"/>
      <c r="B442" s="39" t="str">
        <f>IFERROR(INDEX('Betaald tarief 2023'!B:B,MATCH('Betaald percentage 2023'!A442,'Betaald tarief 2023'!A:A,0)),"")</f>
        <v/>
      </c>
      <c r="C442" s="39" t="str">
        <f>IFERROR(INDEX('Betaald tarief 2023'!C:C,MATCH('Betaald percentage 2023'!A442,'Betaald tarief 2023'!A:A,0)),"")</f>
        <v/>
      </c>
      <c r="D442" s="41" cm="1">
        <f t="array" ref="D442">IFERROR(E442/SUMPRODUCT(('Betaald tarief 2023'!$A$2:$A$100000='Betaald percentage 2023'!A442)*'Betaald tarief 2023'!$H$2:$H$100000*'Betaald tarief 2023'!$O$2:$O$100000),0)</f>
        <v>0</v>
      </c>
      <c r="E442" s="42">
        <f>SUMIFS('Betaald tarief 2023'!G:G,'Betaald tarief 2023'!A:A,'Betaald percentage 2023'!A442)</f>
        <v>0</v>
      </c>
      <c r="F442" s="42">
        <f>SUMIFS('Betaald tarief 2023'!Q:Q,'Betaald tarief 2023'!A:A,'Betaald percentage 2023'!A442)</f>
        <v>0</v>
      </c>
      <c r="G442">
        <f>IFERROR(INDEX(Correcties!B:B,MATCH('Betaald percentage 2023'!A442,Correcties!A:A,0)),"")</f>
        <v>0</v>
      </c>
    </row>
    <row r="443" spans="1:7" x14ac:dyDescent="0.25">
      <c r="A443" s="45"/>
      <c r="B443" s="39" t="str">
        <f>IFERROR(INDEX('Betaald tarief 2023'!B:B,MATCH('Betaald percentage 2023'!A443,'Betaald tarief 2023'!A:A,0)),"")</f>
        <v/>
      </c>
      <c r="C443" s="39" t="str">
        <f>IFERROR(INDEX('Betaald tarief 2023'!C:C,MATCH('Betaald percentage 2023'!A443,'Betaald tarief 2023'!A:A,0)),"")</f>
        <v/>
      </c>
      <c r="D443" s="41" cm="1">
        <f t="array" ref="D443">IFERROR(E443/SUMPRODUCT(('Betaald tarief 2023'!$A$2:$A$100000='Betaald percentage 2023'!A443)*'Betaald tarief 2023'!$H$2:$H$100000*'Betaald tarief 2023'!$O$2:$O$100000),0)</f>
        <v>0</v>
      </c>
      <c r="E443" s="42">
        <f>SUMIFS('Betaald tarief 2023'!G:G,'Betaald tarief 2023'!A:A,'Betaald percentage 2023'!A443)</f>
        <v>0</v>
      </c>
      <c r="F443" s="42">
        <f>SUMIFS('Betaald tarief 2023'!Q:Q,'Betaald tarief 2023'!A:A,'Betaald percentage 2023'!A443)</f>
        <v>0</v>
      </c>
      <c r="G443">
        <f>IFERROR(INDEX(Correcties!B:B,MATCH('Betaald percentage 2023'!A443,Correcties!A:A,0)),"")</f>
        <v>0</v>
      </c>
    </row>
    <row r="444" spans="1:7" x14ac:dyDescent="0.25">
      <c r="A444" s="45"/>
      <c r="B444" s="39" t="str">
        <f>IFERROR(INDEX('Betaald tarief 2023'!B:B,MATCH('Betaald percentage 2023'!A444,'Betaald tarief 2023'!A:A,0)),"")</f>
        <v/>
      </c>
      <c r="C444" s="39" t="str">
        <f>IFERROR(INDEX('Betaald tarief 2023'!C:C,MATCH('Betaald percentage 2023'!A444,'Betaald tarief 2023'!A:A,0)),"")</f>
        <v/>
      </c>
      <c r="D444" s="41" cm="1">
        <f t="array" ref="D444">IFERROR(E444/SUMPRODUCT(('Betaald tarief 2023'!$A$2:$A$100000='Betaald percentage 2023'!A444)*'Betaald tarief 2023'!$H$2:$H$100000*'Betaald tarief 2023'!$O$2:$O$100000),0)</f>
        <v>0</v>
      </c>
      <c r="E444" s="42">
        <f>SUMIFS('Betaald tarief 2023'!G:G,'Betaald tarief 2023'!A:A,'Betaald percentage 2023'!A444)</f>
        <v>0</v>
      </c>
      <c r="F444" s="42">
        <f>SUMIFS('Betaald tarief 2023'!Q:Q,'Betaald tarief 2023'!A:A,'Betaald percentage 2023'!A444)</f>
        <v>0</v>
      </c>
      <c r="G444">
        <f>IFERROR(INDEX(Correcties!B:B,MATCH('Betaald percentage 2023'!A444,Correcties!A:A,0)),"")</f>
        <v>0</v>
      </c>
    </row>
    <row r="445" spans="1:7" x14ac:dyDescent="0.25">
      <c r="A445" s="45"/>
      <c r="B445" s="39" t="str">
        <f>IFERROR(INDEX('Betaald tarief 2023'!B:B,MATCH('Betaald percentage 2023'!A445,'Betaald tarief 2023'!A:A,0)),"")</f>
        <v/>
      </c>
      <c r="C445" s="39" t="str">
        <f>IFERROR(INDEX('Betaald tarief 2023'!C:C,MATCH('Betaald percentage 2023'!A445,'Betaald tarief 2023'!A:A,0)),"")</f>
        <v/>
      </c>
      <c r="D445" s="41" cm="1">
        <f t="array" ref="D445">IFERROR(E445/SUMPRODUCT(('Betaald tarief 2023'!$A$2:$A$100000='Betaald percentage 2023'!A445)*'Betaald tarief 2023'!$H$2:$H$100000*'Betaald tarief 2023'!$O$2:$O$100000),0)</f>
        <v>0</v>
      </c>
      <c r="E445" s="42">
        <f>SUMIFS('Betaald tarief 2023'!G:G,'Betaald tarief 2023'!A:A,'Betaald percentage 2023'!A445)</f>
        <v>0</v>
      </c>
      <c r="F445" s="42">
        <f>SUMIFS('Betaald tarief 2023'!Q:Q,'Betaald tarief 2023'!A:A,'Betaald percentage 2023'!A445)</f>
        <v>0</v>
      </c>
      <c r="G445">
        <f>IFERROR(INDEX(Correcties!B:B,MATCH('Betaald percentage 2023'!A445,Correcties!A:A,0)),"")</f>
        <v>0</v>
      </c>
    </row>
    <row r="446" spans="1:7" x14ac:dyDescent="0.25">
      <c r="A446" s="45"/>
      <c r="B446" s="39" t="str">
        <f>IFERROR(INDEX('Betaald tarief 2023'!B:B,MATCH('Betaald percentage 2023'!A446,'Betaald tarief 2023'!A:A,0)),"")</f>
        <v/>
      </c>
      <c r="C446" s="39" t="str">
        <f>IFERROR(INDEX('Betaald tarief 2023'!C:C,MATCH('Betaald percentage 2023'!A446,'Betaald tarief 2023'!A:A,0)),"")</f>
        <v/>
      </c>
      <c r="D446" s="41" cm="1">
        <f t="array" ref="D446">IFERROR(E446/SUMPRODUCT(('Betaald tarief 2023'!$A$2:$A$100000='Betaald percentage 2023'!A446)*'Betaald tarief 2023'!$H$2:$H$100000*'Betaald tarief 2023'!$O$2:$O$100000),0)</f>
        <v>0</v>
      </c>
      <c r="E446" s="42">
        <f>SUMIFS('Betaald tarief 2023'!G:G,'Betaald tarief 2023'!A:A,'Betaald percentage 2023'!A446)</f>
        <v>0</v>
      </c>
      <c r="F446" s="42">
        <f>SUMIFS('Betaald tarief 2023'!Q:Q,'Betaald tarief 2023'!A:A,'Betaald percentage 2023'!A446)</f>
        <v>0</v>
      </c>
      <c r="G446">
        <f>IFERROR(INDEX(Correcties!B:B,MATCH('Betaald percentage 2023'!A446,Correcties!A:A,0)),"")</f>
        <v>0</v>
      </c>
    </row>
    <row r="447" spans="1:7" x14ac:dyDescent="0.25">
      <c r="A447" s="45"/>
      <c r="B447" s="39" t="str">
        <f>IFERROR(INDEX('Betaald tarief 2023'!B:B,MATCH('Betaald percentage 2023'!A447,'Betaald tarief 2023'!A:A,0)),"")</f>
        <v/>
      </c>
      <c r="C447" s="39" t="str">
        <f>IFERROR(INDEX('Betaald tarief 2023'!C:C,MATCH('Betaald percentage 2023'!A447,'Betaald tarief 2023'!A:A,0)),"")</f>
        <v/>
      </c>
      <c r="D447" s="41" cm="1">
        <f t="array" ref="D447">IFERROR(E447/SUMPRODUCT(('Betaald tarief 2023'!$A$2:$A$100000='Betaald percentage 2023'!A447)*'Betaald tarief 2023'!$H$2:$H$100000*'Betaald tarief 2023'!$O$2:$O$100000),0)</f>
        <v>0</v>
      </c>
      <c r="E447" s="42">
        <f>SUMIFS('Betaald tarief 2023'!G:G,'Betaald tarief 2023'!A:A,'Betaald percentage 2023'!A447)</f>
        <v>0</v>
      </c>
      <c r="F447" s="42">
        <f>SUMIFS('Betaald tarief 2023'!Q:Q,'Betaald tarief 2023'!A:A,'Betaald percentage 2023'!A447)</f>
        <v>0</v>
      </c>
      <c r="G447">
        <f>IFERROR(INDEX(Correcties!B:B,MATCH('Betaald percentage 2023'!A447,Correcties!A:A,0)),"")</f>
        <v>0</v>
      </c>
    </row>
    <row r="448" spans="1:7" x14ac:dyDescent="0.25">
      <c r="A448" s="45"/>
      <c r="B448" s="39" t="str">
        <f>IFERROR(INDEX('Betaald tarief 2023'!B:B,MATCH('Betaald percentage 2023'!A448,'Betaald tarief 2023'!A:A,0)),"")</f>
        <v/>
      </c>
      <c r="C448" s="39" t="str">
        <f>IFERROR(INDEX('Betaald tarief 2023'!C:C,MATCH('Betaald percentage 2023'!A448,'Betaald tarief 2023'!A:A,0)),"")</f>
        <v/>
      </c>
      <c r="D448" s="41" cm="1">
        <f t="array" ref="D448">IFERROR(E448/SUMPRODUCT(('Betaald tarief 2023'!$A$2:$A$100000='Betaald percentage 2023'!A448)*'Betaald tarief 2023'!$H$2:$H$100000*'Betaald tarief 2023'!$O$2:$O$100000),0)</f>
        <v>0</v>
      </c>
      <c r="E448" s="42">
        <f>SUMIFS('Betaald tarief 2023'!G:G,'Betaald tarief 2023'!A:A,'Betaald percentage 2023'!A448)</f>
        <v>0</v>
      </c>
      <c r="F448" s="42">
        <f>SUMIFS('Betaald tarief 2023'!Q:Q,'Betaald tarief 2023'!A:A,'Betaald percentage 2023'!A448)</f>
        <v>0</v>
      </c>
      <c r="G448">
        <f>IFERROR(INDEX(Correcties!B:B,MATCH('Betaald percentage 2023'!A448,Correcties!A:A,0)),"")</f>
        <v>0</v>
      </c>
    </row>
    <row r="449" spans="1:7" x14ac:dyDescent="0.25">
      <c r="A449" s="45"/>
      <c r="B449" s="39" t="str">
        <f>IFERROR(INDEX('Betaald tarief 2023'!B:B,MATCH('Betaald percentage 2023'!A449,'Betaald tarief 2023'!A:A,0)),"")</f>
        <v/>
      </c>
      <c r="C449" s="39" t="str">
        <f>IFERROR(INDEX('Betaald tarief 2023'!C:C,MATCH('Betaald percentage 2023'!A449,'Betaald tarief 2023'!A:A,0)),"")</f>
        <v/>
      </c>
      <c r="D449" s="41" cm="1">
        <f t="array" ref="D449">IFERROR(E449/SUMPRODUCT(('Betaald tarief 2023'!$A$2:$A$100000='Betaald percentage 2023'!A449)*'Betaald tarief 2023'!$H$2:$H$100000*'Betaald tarief 2023'!$O$2:$O$100000),0)</f>
        <v>0</v>
      </c>
      <c r="E449" s="42">
        <f>SUMIFS('Betaald tarief 2023'!G:G,'Betaald tarief 2023'!A:A,'Betaald percentage 2023'!A449)</f>
        <v>0</v>
      </c>
      <c r="F449" s="42">
        <f>SUMIFS('Betaald tarief 2023'!Q:Q,'Betaald tarief 2023'!A:A,'Betaald percentage 2023'!A449)</f>
        <v>0</v>
      </c>
      <c r="G449">
        <f>IFERROR(INDEX(Correcties!B:B,MATCH('Betaald percentage 2023'!A449,Correcties!A:A,0)),"")</f>
        <v>0</v>
      </c>
    </row>
    <row r="450" spans="1:7" x14ac:dyDescent="0.25">
      <c r="A450" s="45"/>
      <c r="B450" s="39" t="str">
        <f>IFERROR(INDEX('Betaald tarief 2023'!B:B,MATCH('Betaald percentage 2023'!A450,'Betaald tarief 2023'!A:A,0)),"")</f>
        <v/>
      </c>
      <c r="C450" s="39" t="str">
        <f>IFERROR(INDEX('Betaald tarief 2023'!C:C,MATCH('Betaald percentage 2023'!A450,'Betaald tarief 2023'!A:A,0)),"")</f>
        <v/>
      </c>
      <c r="D450" s="41" cm="1">
        <f t="array" ref="D450">IFERROR(E450/SUMPRODUCT(('Betaald tarief 2023'!$A$2:$A$100000='Betaald percentage 2023'!A450)*'Betaald tarief 2023'!$H$2:$H$100000*'Betaald tarief 2023'!$O$2:$O$100000),0)</f>
        <v>0</v>
      </c>
      <c r="E450" s="42">
        <f>SUMIFS('Betaald tarief 2023'!G:G,'Betaald tarief 2023'!A:A,'Betaald percentage 2023'!A450)</f>
        <v>0</v>
      </c>
      <c r="F450" s="42">
        <f>SUMIFS('Betaald tarief 2023'!Q:Q,'Betaald tarief 2023'!A:A,'Betaald percentage 2023'!A450)</f>
        <v>0</v>
      </c>
      <c r="G450">
        <f>IFERROR(INDEX(Correcties!B:B,MATCH('Betaald percentage 2023'!A450,Correcties!A:A,0)),"")</f>
        <v>0</v>
      </c>
    </row>
    <row r="451" spans="1:7" x14ac:dyDescent="0.25">
      <c r="A451" s="45"/>
      <c r="B451" s="39" t="str">
        <f>IFERROR(INDEX('Betaald tarief 2023'!B:B,MATCH('Betaald percentage 2023'!A451,'Betaald tarief 2023'!A:A,0)),"")</f>
        <v/>
      </c>
      <c r="C451" s="39" t="str">
        <f>IFERROR(INDEX('Betaald tarief 2023'!C:C,MATCH('Betaald percentage 2023'!A451,'Betaald tarief 2023'!A:A,0)),"")</f>
        <v/>
      </c>
      <c r="D451" s="41" cm="1">
        <f t="array" ref="D451">IFERROR(E451/SUMPRODUCT(('Betaald tarief 2023'!$A$2:$A$100000='Betaald percentage 2023'!A451)*'Betaald tarief 2023'!$H$2:$H$100000*'Betaald tarief 2023'!$O$2:$O$100000),0)</f>
        <v>0</v>
      </c>
      <c r="E451" s="42">
        <f>SUMIFS('Betaald tarief 2023'!G:G,'Betaald tarief 2023'!A:A,'Betaald percentage 2023'!A451)</f>
        <v>0</v>
      </c>
      <c r="F451" s="42">
        <f>SUMIFS('Betaald tarief 2023'!Q:Q,'Betaald tarief 2023'!A:A,'Betaald percentage 2023'!A451)</f>
        <v>0</v>
      </c>
      <c r="G451">
        <f>IFERROR(INDEX(Correcties!B:B,MATCH('Betaald percentage 2023'!A451,Correcties!A:A,0)),"")</f>
        <v>0</v>
      </c>
    </row>
    <row r="452" spans="1:7" x14ac:dyDescent="0.25">
      <c r="A452" s="45"/>
      <c r="B452" s="39" t="str">
        <f>IFERROR(INDEX('Betaald tarief 2023'!B:B,MATCH('Betaald percentage 2023'!A452,'Betaald tarief 2023'!A:A,0)),"")</f>
        <v/>
      </c>
      <c r="C452" s="39" t="str">
        <f>IFERROR(INDEX('Betaald tarief 2023'!C:C,MATCH('Betaald percentage 2023'!A452,'Betaald tarief 2023'!A:A,0)),"")</f>
        <v/>
      </c>
      <c r="D452" s="41" cm="1">
        <f t="array" ref="D452">IFERROR(E452/SUMPRODUCT(('Betaald tarief 2023'!$A$2:$A$100000='Betaald percentage 2023'!A452)*'Betaald tarief 2023'!$H$2:$H$100000*'Betaald tarief 2023'!$O$2:$O$100000),0)</f>
        <v>0</v>
      </c>
      <c r="E452" s="42">
        <f>SUMIFS('Betaald tarief 2023'!G:G,'Betaald tarief 2023'!A:A,'Betaald percentage 2023'!A452)</f>
        <v>0</v>
      </c>
      <c r="F452" s="42">
        <f>SUMIFS('Betaald tarief 2023'!Q:Q,'Betaald tarief 2023'!A:A,'Betaald percentage 2023'!A452)</f>
        <v>0</v>
      </c>
      <c r="G452">
        <f>IFERROR(INDEX(Correcties!B:B,MATCH('Betaald percentage 2023'!A452,Correcties!A:A,0)),"")</f>
        <v>0</v>
      </c>
    </row>
    <row r="453" spans="1:7" x14ac:dyDescent="0.25">
      <c r="A453" s="45"/>
      <c r="B453" s="39" t="str">
        <f>IFERROR(INDEX('Betaald tarief 2023'!B:B,MATCH('Betaald percentage 2023'!A453,'Betaald tarief 2023'!A:A,0)),"")</f>
        <v/>
      </c>
      <c r="C453" s="39" t="str">
        <f>IFERROR(INDEX('Betaald tarief 2023'!C:C,MATCH('Betaald percentage 2023'!A453,'Betaald tarief 2023'!A:A,0)),"")</f>
        <v/>
      </c>
      <c r="D453" s="41" cm="1">
        <f t="array" ref="D453">IFERROR(E453/SUMPRODUCT(('Betaald tarief 2023'!$A$2:$A$100000='Betaald percentage 2023'!A453)*'Betaald tarief 2023'!$H$2:$H$100000*'Betaald tarief 2023'!$O$2:$O$100000),0)</f>
        <v>0</v>
      </c>
      <c r="E453" s="42">
        <f>SUMIFS('Betaald tarief 2023'!G:G,'Betaald tarief 2023'!A:A,'Betaald percentage 2023'!A453)</f>
        <v>0</v>
      </c>
      <c r="F453" s="42">
        <f>SUMIFS('Betaald tarief 2023'!Q:Q,'Betaald tarief 2023'!A:A,'Betaald percentage 2023'!A453)</f>
        <v>0</v>
      </c>
      <c r="G453">
        <f>IFERROR(INDEX(Correcties!B:B,MATCH('Betaald percentage 2023'!A453,Correcties!A:A,0)),"")</f>
        <v>0</v>
      </c>
    </row>
    <row r="454" spans="1:7" x14ac:dyDescent="0.25">
      <c r="A454" s="45"/>
      <c r="B454" s="39" t="str">
        <f>IFERROR(INDEX('Betaald tarief 2023'!B:B,MATCH('Betaald percentage 2023'!A454,'Betaald tarief 2023'!A:A,0)),"")</f>
        <v/>
      </c>
      <c r="C454" s="39" t="str">
        <f>IFERROR(INDEX('Betaald tarief 2023'!C:C,MATCH('Betaald percentage 2023'!A454,'Betaald tarief 2023'!A:A,0)),"")</f>
        <v/>
      </c>
      <c r="D454" s="41" cm="1">
        <f t="array" ref="D454">IFERROR(E454/SUMPRODUCT(('Betaald tarief 2023'!$A$2:$A$100000='Betaald percentage 2023'!A454)*'Betaald tarief 2023'!$H$2:$H$100000*'Betaald tarief 2023'!$O$2:$O$100000),0)</f>
        <v>0</v>
      </c>
      <c r="E454" s="42">
        <f>SUMIFS('Betaald tarief 2023'!G:G,'Betaald tarief 2023'!A:A,'Betaald percentage 2023'!A454)</f>
        <v>0</v>
      </c>
      <c r="F454" s="42">
        <f>SUMIFS('Betaald tarief 2023'!Q:Q,'Betaald tarief 2023'!A:A,'Betaald percentage 2023'!A454)</f>
        <v>0</v>
      </c>
      <c r="G454">
        <f>IFERROR(INDEX(Correcties!B:B,MATCH('Betaald percentage 2023'!A454,Correcties!A:A,0)),"")</f>
        <v>0</v>
      </c>
    </row>
    <row r="455" spans="1:7" x14ac:dyDescent="0.25">
      <c r="A455" s="45"/>
      <c r="B455" s="39" t="str">
        <f>IFERROR(INDEX('Betaald tarief 2023'!B:B,MATCH('Betaald percentage 2023'!A455,'Betaald tarief 2023'!A:A,0)),"")</f>
        <v/>
      </c>
      <c r="C455" s="39" t="str">
        <f>IFERROR(INDEX('Betaald tarief 2023'!C:C,MATCH('Betaald percentage 2023'!A455,'Betaald tarief 2023'!A:A,0)),"")</f>
        <v/>
      </c>
      <c r="D455" s="41" cm="1">
        <f t="array" ref="D455">IFERROR(E455/SUMPRODUCT(('Betaald tarief 2023'!$A$2:$A$100000='Betaald percentage 2023'!A455)*'Betaald tarief 2023'!$H$2:$H$100000*'Betaald tarief 2023'!$O$2:$O$100000),0)</f>
        <v>0</v>
      </c>
      <c r="E455" s="42">
        <f>SUMIFS('Betaald tarief 2023'!G:G,'Betaald tarief 2023'!A:A,'Betaald percentage 2023'!A455)</f>
        <v>0</v>
      </c>
      <c r="F455" s="42">
        <f>SUMIFS('Betaald tarief 2023'!Q:Q,'Betaald tarief 2023'!A:A,'Betaald percentage 2023'!A455)</f>
        <v>0</v>
      </c>
      <c r="G455">
        <f>IFERROR(INDEX(Correcties!B:B,MATCH('Betaald percentage 2023'!A455,Correcties!A:A,0)),"")</f>
        <v>0</v>
      </c>
    </row>
    <row r="456" spans="1:7" x14ac:dyDescent="0.25">
      <c r="A456" s="45"/>
      <c r="B456" s="39" t="str">
        <f>IFERROR(INDEX('Betaald tarief 2023'!B:B,MATCH('Betaald percentage 2023'!A456,'Betaald tarief 2023'!A:A,0)),"")</f>
        <v/>
      </c>
      <c r="C456" s="39" t="str">
        <f>IFERROR(INDEX('Betaald tarief 2023'!C:C,MATCH('Betaald percentage 2023'!A456,'Betaald tarief 2023'!A:A,0)),"")</f>
        <v/>
      </c>
      <c r="D456" s="41" cm="1">
        <f t="array" ref="D456">IFERROR(E456/SUMPRODUCT(('Betaald tarief 2023'!$A$2:$A$100000='Betaald percentage 2023'!A456)*'Betaald tarief 2023'!$H$2:$H$100000*'Betaald tarief 2023'!$O$2:$O$100000),0)</f>
        <v>0</v>
      </c>
      <c r="E456" s="42">
        <f>SUMIFS('Betaald tarief 2023'!G:G,'Betaald tarief 2023'!A:A,'Betaald percentage 2023'!A456)</f>
        <v>0</v>
      </c>
      <c r="F456" s="42">
        <f>SUMIFS('Betaald tarief 2023'!Q:Q,'Betaald tarief 2023'!A:A,'Betaald percentage 2023'!A456)</f>
        <v>0</v>
      </c>
      <c r="G456">
        <f>IFERROR(INDEX(Correcties!B:B,MATCH('Betaald percentage 2023'!A456,Correcties!A:A,0)),"")</f>
        <v>0</v>
      </c>
    </row>
    <row r="457" spans="1:7" x14ac:dyDescent="0.25">
      <c r="A457" s="45"/>
      <c r="B457" s="39" t="str">
        <f>IFERROR(INDEX('Betaald tarief 2023'!B:B,MATCH('Betaald percentage 2023'!A457,'Betaald tarief 2023'!A:A,0)),"")</f>
        <v/>
      </c>
      <c r="C457" s="39" t="str">
        <f>IFERROR(INDEX('Betaald tarief 2023'!C:C,MATCH('Betaald percentage 2023'!A457,'Betaald tarief 2023'!A:A,0)),"")</f>
        <v/>
      </c>
      <c r="D457" s="41" cm="1">
        <f t="array" ref="D457">IFERROR(E457/SUMPRODUCT(('Betaald tarief 2023'!$A$2:$A$100000='Betaald percentage 2023'!A457)*'Betaald tarief 2023'!$H$2:$H$100000*'Betaald tarief 2023'!$O$2:$O$100000),0)</f>
        <v>0</v>
      </c>
      <c r="E457" s="42">
        <f>SUMIFS('Betaald tarief 2023'!G:G,'Betaald tarief 2023'!A:A,'Betaald percentage 2023'!A457)</f>
        <v>0</v>
      </c>
      <c r="F457" s="42">
        <f>SUMIFS('Betaald tarief 2023'!Q:Q,'Betaald tarief 2023'!A:A,'Betaald percentage 2023'!A457)</f>
        <v>0</v>
      </c>
      <c r="G457">
        <f>IFERROR(INDEX(Correcties!B:B,MATCH('Betaald percentage 2023'!A457,Correcties!A:A,0)),"")</f>
        <v>0</v>
      </c>
    </row>
    <row r="458" spans="1:7" x14ac:dyDescent="0.25">
      <c r="A458" s="45"/>
      <c r="B458" s="39" t="str">
        <f>IFERROR(INDEX('Betaald tarief 2023'!B:B,MATCH('Betaald percentage 2023'!A458,'Betaald tarief 2023'!A:A,0)),"")</f>
        <v/>
      </c>
      <c r="C458" s="39" t="str">
        <f>IFERROR(INDEX('Betaald tarief 2023'!C:C,MATCH('Betaald percentage 2023'!A458,'Betaald tarief 2023'!A:A,0)),"")</f>
        <v/>
      </c>
      <c r="D458" s="41" cm="1">
        <f t="array" ref="D458">IFERROR(E458/SUMPRODUCT(('Betaald tarief 2023'!$A$2:$A$100000='Betaald percentage 2023'!A458)*'Betaald tarief 2023'!$H$2:$H$100000*'Betaald tarief 2023'!$O$2:$O$100000),0)</f>
        <v>0</v>
      </c>
      <c r="E458" s="42">
        <f>SUMIFS('Betaald tarief 2023'!G:G,'Betaald tarief 2023'!A:A,'Betaald percentage 2023'!A458)</f>
        <v>0</v>
      </c>
      <c r="F458" s="42">
        <f>SUMIFS('Betaald tarief 2023'!Q:Q,'Betaald tarief 2023'!A:A,'Betaald percentage 2023'!A458)</f>
        <v>0</v>
      </c>
      <c r="G458">
        <f>IFERROR(INDEX(Correcties!B:B,MATCH('Betaald percentage 2023'!A458,Correcties!A:A,0)),"")</f>
        <v>0</v>
      </c>
    </row>
    <row r="459" spans="1:7" x14ac:dyDescent="0.25">
      <c r="A459" s="45"/>
      <c r="B459" s="39" t="str">
        <f>IFERROR(INDEX('Betaald tarief 2023'!B:B,MATCH('Betaald percentage 2023'!A459,'Betaald tarief 2023'!A:A,0)),"")</f>
        <v/>
      </c>
      <c r="C459" s="39" t="str">
        <f>IFERROR(INDEX('Betaald tarief 2023'!C:C,MATCH('Betaald percentage 2023'!A459,'Betaald tarief 2023'!A:A,0)),"")</f>
        <v/>
      </c>
      <c r="D459" s="41" cm="1">
        <f t="array" ref="D459">IFERROR(E459/SUMPRODUCT(('Betaald tarief 2023'!$A$2:$A$100000='Betaald percentage 2023'!A459)*'Betaald tarief 2023'!$H$2:$H$100000*'Betaald tarief 2023'!$O$2:$O$100000),0)</f>
        <v>0</v>
      </c>
      <c r="E459" s="42">
        <f>SUMIFS('Betaald tarief 2023'!G:G,'Betaald tarief 2023'!A:A,'Betaald percentage 2023'!A459)</f>
        <v>0</v>
      </c>
      <c r="F459" s="42">
        <f>SUMIFS('Betaald tarief 2023'!Q:Q,'Betaald tarief 2023'!A:A,'Betaald percentage 2023'!A459)</f>
        <v>0</v>
      </c>
      <c r="G459">
        <f>IFERROR(INDEX(Correcties!B:B,MATCH('Betaald percentage 2023'!A459,Correcties!A:A,0)),"")</f>
        <v>0</v>
      </c>
    </row>
    <row r="460" spans="1:7" x14ac:dyDescent="0.25">
      <c r="A460" s="45"/>
      <c r="B460" s="39" t="str">
        <f>IFERROR(INDEX('Betaald tarief 2023'!B:B,MATCH('Betaald percentage 2023'!A460,'Betaald tarief 2023'!A:A,0)),"")</f>
        <v/>
      </c>
      <c r="C460" s="39" t="str">
        <f>IFERROR(INDEX('Betaald tarief 2023'!C:C,MATCH('Betaald percentage 2023'!A460,'Betaald tarief 2023'!A:A,0)),"")</f>
        <v/>
      </c>
      <c r="D460" s="41" cm="1">
        <f t="array" ref="D460">IFERROR(E460/SUMPRODUCT(('Betaald tarief 2023'!$A$2:$A$100000='Betaald percentage 2023'!A460)*'Betaald tarief 2023'!$H$2:$H$100000*'Betaald tarief 2023'!$O$2:$O$100000),0)</f>
        <v>0</v>
      </c>
      <c r="E460" s="42">
        <f>SUMIFS('Betaald tarief 2023'!G:G,'Betaald tarief 2023'!A:A,'Betaald percentage 2023'!A460)</f>
        <v>0</v>
      </c>
      <c r="F460" s="42">
        <f>SUMIFS('Betaald tarief 2023'!Q:Q,'Betaald tarief 2023'!A:A,'Betaald percentage 2023'!A460)</f>
        <v>0</v>
      </c>
      <c r="G460">
        <f>IFERROR(INDEX(Correcties!B:B,MATCH('Betaald percentage 2023'!A460,Correcties!A:A,0)),"")</f>
        <v>0</v>
      </c>
    </row>
    <row r="461" spans="1:7" x14ac:dyDescent="0.25">
      <c r="A461" s="45"/>
      <c r="B461" s="39" t="str">
        <f>IFERROR(INDEX('Betaald tarief 2023'!B:B,MATCH('Betaald percentage 2023'!A461,'Betaald tarief 2023'!A:A,0)),"")</f>
        <v/>
      </c>
      <c r="C461" s="39" t="str">
        <f>IFERROR(INDEX('Betaald tarief 2023'!C:C,MATCH('Betaald percentage 2023'!A461,'Betaald tarief 2023'!A:A,0)),"")</f>
        <v/>
      </c>
      <c r="D461" s="41" cm="1">
        <f t="array" ref="D461">IFERROR(E461/SUMPRODUCT(('Betaald tarief 2023'!$A$2:$A$100000='Betaald percentage 2023'!A461)*'Betaald tarief 2023'!$H$2:$H$100000*'Betaald tarief 2023'!$O$2:$O$100000),0)</f>
        <v>0</v>
      </c>
      <c r="E461" s="42">
        <f>SUMIFS('Betaald tarief 2023'!G:G,'Betaald tarief 2023'!A:A,'Betaald percentage 2023'!A461)</f>
        <v>0</v>
      </c>
      <c r="F461" s="42">
        <f>SUMIFS('Betaald tarief 2023'!Q:Q,'Betaald tarief 2023'!A:A,'Betaald percentage 2023'!A461)</f>
        <v>0</v>
      </c>
      <c r="G461">
        <f>IFERROR(INDEX(Correcties!B:B,MATCH('Betaald percentage 2023'!A461,Correcties!A:A,0)),"")</f>
        <v>0</v>
      </c>
    </row>
    <row r="462" spans="1:7" x14ac:dyDescent="0.25">
      <c r="A462" s="45"/>
      <c r="B462" s="39" t="str">
        <f>IFERROR(INDEX('Betaald tarief 2023'!B:B,MATCH('Betaald percentage 2023'!A462,'Betaald tarief 2023'!A:A,0)),"")</f>
        <v/>
      </c>
      <c r="C462" s="39" t="str">
        <f>IFERROR(INDEX('Betaald tarief 2023'!C:C,MATCH('Betaald percentage 2023'!A462,'Betaald tarief 2023'!A:A,0)),"")</f>
        <v/>
      </c>
      <c r="D462" s="41" cm="1">
        <f t="array" ref="D462">IFERROR(E462/SUMPRODUCT(('Betaald tarief 2023'!$A$2:$A$100000='Betaald percentage 2023'!A462)*'Betaald tarief 2023'!$H$2:$H$100000*'Betaald tarief 2023'!$O$2:$O$100000),0)</f>
        <v>0</v>
      </c>
      <c r="E462" s="42">
        <f>SUMIFS('Betaald tarief 2023'!G:G,'Betaald tarief 2023'!A:A,'Betaald percentage 2023'!A462)</f>
        <v>0</v>
      </c>
      <c r="F462" s="42">
        <f>SUMIFS('Betaald tarief 2023'!Q:Q,'Betaald tarief 2023'!A:A,'Betaald percentage 2023'!A462)</f>
        <v>0</v>
      </c>
      <c r="G462">
        <f>IFERROR(INDEX(Correcties!B:B,MATCH('Betaald percentage 2023'!A462,Correcties!A:A,0)),"")</f>
        <v>0</v>
      </c>
    </row>
    <row r="463" spans="1:7" x14ac:dyDescent="0.25">
      <c r="A463" s="45"/>
      <c r="B463" s="39" t="str">
        <f>IFERROR(INDEX('Betaald tarief 2023'!B:B,MATCH('Betaald percentage 2023'!A463,'Betaald tarief 2023'!A:A,0)),"")</f>
        <v/>
      </c>
      <c r="C463" s="39" t="str">
        <f>IFERROR(INDEX('Betaald tarief 2023'!C:C,MATCH('Betaald percentage 2023'!A463,'Betaald tarief 2023'!A:A,0)),"")</f>
        <v/>
      </c>
      <c r="D463" s="41" cm="1">
        <f t="array" ref="D463">IFERROR(E463/SUMPRODUCT(('Betaald tarief 2023'!$A$2:$A$100000='Betaald percentage 2023'!A463)*'Betaald tarief 2023'!$H$2:$H$100000*'Betaald tarief 2023'!$O$2:$O$100000),0)</f>
        <v>0</v>
      </c>
      <c r="E463" s="42">
        <f>SUMIFS('Betaald tarief 2023'!G:G,'Betaald tarief 2023'!A:A,'Betaald percentage 2023'!A463)</f>
        <v>0</v>
      </c>
      <c r="F463" s="42">
        <f>SUMIFS('Betaald tarief 2023'!Q:Q,'Betaald tarief 2023'!A:A,'Betaald percentage 2023'!A463)</f>
        <v>0</v>
      </c>
      <c r="G463">
        <f>IFERROR(INDEX(Correcties!B:B,MATCH('Betaald percentage 2023'!A463,Correcties!A:A,0)),"")</f>
        <v>0</v>
      </c>
    </row>
    <row r="464" spans="1:7" x14ac:dyDescent="0.25">
      <c r="A464" s="45"/>
      <c r="B464" s="39" t="str">
        <f>IFERROR(INDEX('Betaald tarief 2023'!B:B,MATCH('Betaald percentage 2023'!A464,'Betaald tarief 2023'!A:A,0)),"")</f>
        <v/>
      </c>
      <c r="C464" s="39" t="str">
        <f>IFERROR(INDEX('Betaald tarief 2023'!C:C,MATCH('Betaald percentage 2023'!A464,'Betaald tarief 2023'!A:A,0)),"")</f>
        <v/>
      </c>
      <c r="D464" s="41" cm="1">
        <f t="array" ref="D464">IFERROR(E464/SUMPRODUCT(('Betaald tarief 2023'!$A$2:$A$100000='Betaald percentage 2023'!A464)*'Betaald tarief 2023'!$H$2:$H$100000*'Betaald tarief 2023'!$O$2:$O$100000),0)</f>
        <v>0</v>
      </c>
      <c r="E464" s="42">
        <f>SUMIFS('Betaald tarief 2023'!G:G,'Betaald tarief 2023'!A:A,'Betaald percentage 2023'!A464)</f>
        <v>0</v>
      </c>
      <c r="F464" s="42">
        <f>SUMIFS('Betaald tarief 2023'!Q:Q,'Betaald tarief 2023'!A:A,'Betaald percentage 2023'!A464)</f>
        <v>0</v>
      </c>
      <c r="G464">
        <f>IFERROR(INDEX(Correcties!B:B,MATCH('Betaald percentage 2023'!A464,Correcties!A:A,0)),"")</f>
        <v>0</v>
      </c>
    </row>
    <row r="465" spans="1:7" x14ac:dyDescent="0.25">
      <c r="A465" s="45"/>
      <c r="B465" s="39" t="str">
        <f>IFERROR(INDEX('Betaald tarief 2023'!B:B,MATCH('Betaald percentage 2023'!A465,'Betaald tarief 2023'!A:A,0)),"")</f>
        <v/>
      </c>
      <c r="C465" s="39" t="str">
        <f>IFERROR(INDEX('Betaald tarief 2023'!C:C,MATCH('Betaald percentage 2023'!A465,'Betaald tarief 2023'!A:A,0)),"")</f>
        <v/>
      </c>
      <c r="D465" s="41" cm="1">
        <f t="array" ref="D465">IFERROR(E465/SUMPRODUCT(('Betaald tarief 2023'!$A$2:$A$100000='Betaald percentage 2023'!A465)*'Betaald tarief 2023'!$H$2:$H$100000*'Betaald tarief 2023'!$O$2:$O$100000),0)</f>
        <v>0</v>
      </c>
      <c r="E465" s="42">
        <f>SUMIFS('Betaald tarief 2023'!G:G,'Betaald tarief 2023'!A:A,'Betaald percentage 2023'!A465)</f>
        <v>0</v>
      </c>
      <c r="F465" s="42">
        <f>SUMIFS('Betaald tarief 2023'!Q:Q,'Betaald tarief 2023'!A:A,'Betaald percentage 2023'!A465)</f>
        <v>0</v>
      </c>
      <c r="G465">
        <f>IFERROR(INDEX(Correcties!B:B,MATCH('Betaald percentage 2023'!A465,Correcties!A:A,0)),"")</f>
        <v>0</v>
      </c>
    </row>
    <row r="466" spans="1:7" x14ac:dyDescent="0.25">
      <c r="A466" s="45"/>
      <c r="B466" s="39" t="str">
        <f>IFERROR(INDEX('Betaald tarief 2023'!B:B,MATCH('Betaald percentage 2023'!A466,'Betaald tarief 2023'!A:A,0)),"")</f>
        <v/>
      </c>
      <c r="C466" s="39" t="str">
        <f>IFERROR(INDEX('Betaald tarief 2023'!C:C,MATCH('Betaald percentage 2023'!A466,'Betaald tarief 2023'!A:A,0)),"")</f>
        <v/>
      </c>
      <c r="D466" s="41" cm="1">
        <f t="array" ref="D466">IFERROR(E466/SUMPRODUCT(('Betaald tarief 2023'!$A$2:$A$100000='Betaald percentage 2023'!A466)*'Betaald tarief 2023'!$H$2:$H$100000*'Betaald tarief 2023'!$O$2:$O$100000),0)</f>
        <v>0</v>
      </c>
      <c r="E466" s="42">
        <f>SUMIFS('Betaald tarief 2023'!G:G,'Betaald tarief 2023'!A:A,'Betaald percentage 2023'!A466)</f>
        <v>0</v>
      </c>
      <c r="F466" s="42">
        <f>SUMIFS('Betaald tarief 2023'!Q:Q,'Betaald tarief 2023'!A:A,'Betaald percentage 2023'!A466)</f>
        <v>0</v>
      </c>
      <c r="G466">
        <f>IFERROR(INDEX(Correcties!B:B,MATCH('Betaald percentage 2023'!A466,Correcties!A:A,0)),"")</f>
        <v>0</v>
      </c>
    </row>
    <row r="467" spans="1:7" x14ac:dyDescent="0.25">
      <c r="A467" s="45"/>
      <c r="B467" s="39" t="str">
        <f>IFERROR(INDEX('Betaald tarief 2023'!B:B,MATCH('Betaald percentage 2023'!A467,'Betaald tarief 2023'!A:A,0)),"")</f>
        <v/>
      </c>
      <c r="C467" s="39" t="str">
        <f>IFERROR(INDEX('Betaald tarief 2023'!C:C,MATCH('Betaald percentage 2023'!A467,'Betaald tarief 2023'!A:A,0)),"")</f>
        <v/>
      </c>
      <c r="D467" s="41" cm="1">
        <f t="array" ref="D467">IFERROR(E467/SUMPRODUCT(('Betaald tarief 2023'!$A$2:$A$100000='Betaald percentage 2023'!A467)*'Betaald tarief 2023'!$H$2:$H$100000*'Betaald tarief 2023'!$O$2:$O$100000),0)</f>
        <v>0</v>
      </c>
      <c r="E467" s="42">
        <f>SUMIFS('Betaald tarief 2023'!G:G,'Betaald tarief 2023'!A:A,'Betaald percentage 2023'!A467)</f>
        <v>0</v>
      </c>
      <c r="F467" s="42">
        <f>SUMIFS('Betaald tarief 2023'!Q:Q,'Betaald tarief 2023'!A:A,'Betaald percentage 2023'!A467)</f>
        <v>0</v>
      </c>
      <c r="G467">
        <f>IFERROR(INDEX(Correcties!B:B,MATCH('Betaald percentage 2023'!A467,Correcties!A:A,0)),"")</f>
        <v>0</v>
      </c>
    </row>
    <row r="468" spans="1:7" x14ac:dyDescent="0.25">
      <c r="A468" s="45"/>
      <c r="B468" s="39" t="str">
        <f>IFERROR(INDEX('Betaald tarief 2023'!B:B,MATCH('Betaald percentage 2023'!A468,'Betaald tarief 2023'!A:A,0)),"")</f>
        <v/>
      </c>
      <c r="C468" s="39" t="str">
        <f>IFERROR(INDEX('Betaald tarief 2023'!C:C,MATCH('Betaald percentage 2023'!A468,'Betaald tarief 2023'!A:A,0)),"")</f>
        <v/>
      </c>
      <c r="D468" s="41" cm="1">
        <f t="array" ref="D468">IFERROR(E468/SUMPRODUCT(('Betaald tarief 2023'!$A$2:$A$100000='Betaald percentage 2023'!A468)*'Betaald tarief 2023'!$H$2:$H$100000*'Betaald tarief 2023'!$O$2:$O$100000),0)</f>
        <v>0</v>
      </c>
      <c r="E468" s="42">
        <f>SUMIFS('Betaald tarief 2023'!G:G,'Betaald tarief 2023'!A:A,'Betaald percentage 2023'!A468)</f>
        <v>0</v>
      </c>
      <c r="F468" s="42">
        <f>SUMIFS('Betaald tarief 2023'!Q:Q,'Betaald tarief 2023'!A:A,'Betaald percentage 2023'!A468)</f>
        <v>0</v>
      </c>
      <c r="G468">
        <f>IFERROR(INDEX(Correcties!B:B,MATCH('Betaald percentage 2023'!A468,Correcties!A:A,0)),"")</f>
        <v>0</v>
      </c>
    </row>
    <row r="469" spans="1:7" x14ac:dyDescent="0.25">
      <c r="A469" s="45"/>
      <c r="B469" s="39" t="str">
        <f>IFERROR(INDEX('Betaald tarief 2023'!B:B,MATCH('Betaald percentage 2023'!A469,'Betaald tarief 2023'!A:A,0)),"")</f>
        <v/>
      </c>
      <c r="C469" s="39" t="str">
        <f>IFERROR(INDEX('Betaald tarief 2023'!C:C,MATCH('Betaald percentage 2023'!A469,'Betaald tarief 2023'!A:A,0)),"")</f>
        <v/>
      </c>
      <c r="D469" s="41" cm="1">
        <f t="array" ref="D469">IFERROR(E469/SUMPRODUCT(('Betaald tarief 2023'!$A$2:$A$100000='Betaald percentage 2023'!A469)*'Betaald tarief 2023'!$H$2:$H$100000*'Betaald tarief 2023'!$O$2:$O$100000),0)</f>
        <v>0</v>
      </c>
      <c r="E469" s="42">
        <f>SUMIFS('Betaald tarief 2023'!G:G,'Betaald tarief 2023'!A:A,'Betaald percentage 2023'!A469)</f>
        <v>0</v>
      </c>
      <c r="F469" s="42">
        <f>SUMIFS('Betaald tarief 2023'!Q:Q,'Betaald tarief 2023'!A:A,'Betaald percentage 2023'!A469)</f>
        <v>0</v>
      </c>
      <c r="G469">
        <f>IFERROR(INDEX(Correcties!B:B,MATCH('Betaald percentage 2023'!A469,Correcties!A:A,0)),"")</f>
        <v>0</v>
      </c>
    </row>
    <row r="470" spans="1:7" x14ac:dyDescent="0.25">
      <c r="A470" s="45"/>
      <c r="B470" s="39" t="str">
        <f>IFERROR(INDEX('Betaald tarief 2023'!B:B,MATCH('Betaald percentage 2023'!A470,'Betaald tarief 2023'!A:A,0)),"")</f>
        <v/>
      </c>
      <c r="C470" s="39" t="str">
        <f>IFERROR(INDEX('Betaald tarief 2023'!C:C,MATCH('Betaald percentage 2023'!A470,'Betaald tarief 2023'!A:A,0)),"")</f>
        <v/>
      </c>
      <c r="D470" s="41" cm="1">
        <f t="array" ref="D470">IFERROR(E470/SUMPRODUCT(('Betaald tarief 2023'!$A$2:$A$100000='Betaald percentage 2023'!A470)*'Betaald tarief 2023'!$H$2:$H$100000*'Betaald tarief 2023'!$O$2:$O$100000),0)</f>
        <v>0</v>
      </c>
      <c r="E470" s="42">
        <f>SUMIFS('Betaald tarief 2023'!G:G,'Betaald tarief 2023'!A:A,'Betaald percentage 2023'!A470)</f>
        <v>0</v>
      </c>
      <c r="F470" s="42">
        <f>SUMIFS('Betaald tarief 2023'!Q:Q,'Betaald tarief 2023'!A:A,'Betaald percentage 2023'!A470)</f>
        <v>0</v>
      </c>
      <c r="G470">
        <f>IFERROR(INDEX(Correcties!B:B,MATCH('Betaald percentage 2023'!A470,Correcties!A:A,0)),"")</f>
        <v>0</v>
      </c>
    </row>
    <row r="471" spans="1:7" x14ac:dyDescent="0.25">
      <c r="A471" s="45"/>
      <c r="B471" s="39" t="str">
        <f>IFERROR(INDEX('Betaald tarief 2023'!B:B,MATCH('Betaald percentage 2023'!A471,'Betaald tarief 2023'!A:A,0)),"")</f>
        <v/>
      </c>
      <c r="C471" s="39" t="str">
        <f>IFERROR(INDEX('Betaald tarief 2023'!C:C,MATCH('Betaald percentage 2023'!A471,'Betaald tarief 2023'!A:A,0)),"")</f>
        <v/>
      </c>
      <c r="D471" s="41" cm="1">
        <f t="array" ref="D471">IFERROR(E471/SUMPRODUCT(('Betaald tarief 2023'!$A$2:$A$100000='Betaald percentage 2023'!A471)*'Betaald tarief 2023'!$H$2:$H$100000*'Betaald tarief 2023'!$O$2:$O$100000),0)</f>
        <v>0</v>
      </c>
      <c r="E471" s="42">
        <f>SUMIFS('Betaald tarief 2023'!G:G,'Betaald tarief 2023'!A:A,'Betaald percentage 2023'!A471)</f>
        <v>0</v>
      </c>
      <c r="F471" s="42">
        <f>SUMIFS('Betaald tarief 2023'!Q:Q,'Betaald tarief 2023'!A:A,'Betaald percentage 2023'!A471)</f>
        <v>0</v>
      </c>
      <c r="G471">
        <f>IFERROR(INDEX(Correcties!B:B,MATCH('Betaald percentage 2023'!A471,Correcties!A:A,0)),"")</f>
        <v>0</v>
      </c>
    </row>
    <row r="472" spans="1:7" x14ac:dyDescent="0.25">
      <c r="A472" s="45"/>
      <c r="B472" s="39" t="str">
        <f>IFERROR(INDEX('Betaald tarief 2023'!B:B,MATCH('Betaald percentage 2023'!A472,'Betaald tarief 2023'!A:A,0)),"")</f>
        <v/>
      </c>
      <c r="C472" s="39" t="str">
        <f>IFERROR(INDEX('Betaald tarief 2023'!C:C,MATCH('Betaald percentage 2023'!A472,'Betaald tarief 2023'!A:A,0)),"")</f>
        <v/>
      </c>
      <c r="D472" s="41" cm="1">
        <f t="array" ref="D472">IFERROR(E472/SUMPRODUCT(('Betaald tarief 2023'!$A$2:$A$100000='Betaald percentage 2023'!A472)*'Betaald tarief 2023'!$H$2:$H$100000*'Betaald tarief 2023'!$O$2:$O$100000),0)</f>
        <v>0</v>
      </c>
      <c r="E472" s="42">
        <f>SUMIFS('Betaald tarief 2023'!G:G,'Betaald tarief 2023'!A:A,'Betaald percentage 2023'!A472)</f>
        <v>0</v>
      </c>
      <c r="F472" s="42">
        <f>SUMIFS('Betaald tarief 2023'!Q:Q,'Betaald tarief 2023'!A:A,'Betaald percentage 2023'!A472)</f>
        <v>0</v>
      </c>
      <c r="G472">
        <f>IFERROR(INDEX(Correcties!B:B,MATCH('Betaald percentage 2023'!A472,Correcties!A:A,0)),"")</f>
        <v>0</v>
      </c>
    </row>
    <row r="473" spans="1:7" x14ac:dyDescent="0.25">
      <c r="A473" s="45"/>
      <c r="B473" s="39" t="str">
        <f>IFERROR(INDEX('Betaald tarief 2023'!B:B,MATCH('Betaald percentage 2023'!A473,'Betaald tarief 2023'!A:A,0)),"")</f>
        <v/>
      </c>
      <c r="C473" s="39" t="str">
        <f>IFERROR(INDEX('Betaald tarief 2023'!C:C,MATCH('Betaald percentage 2023'!A473,'Betaald tarief 2023'!A:A,0)),"")</f>
        <v/>
      </c>
      <c r="D473" s="41" cm="1">
        <f t="array" ref="D473">IFERROR(E473/SUMPRODUCT(('Betaald tarief 2023'!$A$2:$A$100000='Betaald percentage 2023'!A473)*'Betaald tarief 2023'!$H$2:$H$100000*'Betaald tarief 2023'!$O$2:$O$100000),0)</f>
        <v>0</v>
      </c>
      <c r="E473" s="42">
        <f>SUMIFS('Betaald tarief 2023'!G:G,'Betaald tarief 2023'!A:A,'Betaald percentage 2023'!A473)</f>
        <v>0</v>
      </c>
      <c r="F473" s="42">
        <f>SUMIFS('Betaald tarief 2023'!Q:Q,'Betaald tarief 2023'!A:A,'Betaald percentage 2023'!A473)</f>
        <v>0</v>
      </c>
      <c r="G473">
        <f>IFERROR(INDEX(Correcties!B:B,MATCH('Betaald percentage 2023'!A473,Correcties!A:A,0)),"")</f>
        <v>0</v>
      </c>
    </row>
    <row r="474" spans="1:7" x14ac:dyDescent="0.25">
      <c r="A474" s="45"/>
      <c r="B474" s="39" t="str">
        <f>IFERROR(INDEX('Betaald tarief 2023'!B:B,MATCH('Betaald percentage 2023'!A474,'Betaald tarief 2023'!A:A,0)),"")</f>
        <v/>
      </c>
      <c r="C474" s="39" t="str">
        <f>IFERROR(INDEX('Betaald tarief 2023'!C:C,MATCH('Betaald percentage 2023'!A474,'Betaald tarief 2023'!A:A,0)),"")</f>
        <v/>
      </c>
      <c r="D474" s="41" cm="1">
        <f t="array" ref="D474">IFERROR(E474/SUMPRODUCT(('Betaald tarief 2023'!$A$2:$A$100000='Betaald percentage 2023'!A474)*'Betaald tarief 2023'!$H$2:$H$100000*'Betaald tarief 2023'!$O$2:$O$100000),0)</f>
        <v>0</v>
      </c>
      <c r="E474" s="42">
        <f>SUMIFS('Betaald tarief 2023'!G:G,'Betaald tarief 2023'!A:A,'Betaald percentage 2023'!A474)</f>
        <v>0</v>
      </c>
      <c r="F474" s="42">
        <f>SUMIFS('Betaald tarief 2023'!Q:Q,'Betaald tarief 2023'!A:A,'Betaald percentage 2023'!A474)</f>
        <v>0</v>
      </c>
      <c r="G474">
        <f>IFERROR(INDEX(Correcties!B:B,MATCH('Betaald percentage 2023'!A474,Correcties!A:A,0)),"")</f>
        <v>0</v>
      </c>
    </row>
    <row r="475" spans="1:7" x14ac:dyDescent="0.25">
      <c r="A475" s="45"/>
      <c r="B475" s="39" t="str">
        <f>IFERROR(INDEX('Betaald tarief 2023'!B:B,MATCH('Betaald percentage 2023'!A475,'Betaald tarief 2023'!A:A,0)),"")</f>
        <v/>
      </c>
      <c r="C475" s="39" t="str">
        <f>IFERROR(INDEX('Betaald tarief 2023'!C:C,MATCH('Betaald percentage 2023'!A475,'Betaald tarief 2023'!A:A,0)),"")</f>
        <v/>
      </c>
      <c r="D475" s="41" cm="1">
        <f t="array" ref="D475">IFERROR(E475/SUMPRODUCT(('Betaald tarief 2023'!$A$2:$A$100000='Betaald percentage 2023'!A475)*'Betaald tarief 2023'!$H$2:$H$100000*'Betaald tarief 2023'!$O$2:$O$100000),0)</f>
        <v>0</v>
      </c>
      <c r="E475" s="42">
        <f>SUMIFS('Betaald tarief 2023'!G:G,'Betaald tarief 2023'!A:A,'Betaald percentage 2023'!A475)</f>
        <v>0</v>
      </c>
      <c r="F475" s="42">
        <f>SUMIFS('Betaald tarief 2023'!Q:Q,'Betaald tarief 2023'!A:A,'Betaald percentage 2023'!A475)</f>
        <v>0</v>
      </c>
      <c r="G475">
        <f>IFERROR(INDEX(Correcties!B:B,MATCH('Betaald percentage 2023'!A475,Correcties!A:A,0)),"")</f>
        <v>0</v>
      </c>
    </row>
    <row r="476" spans="1:7" x14ac:dyDescent="0.25">
      <c r="A476" s="45"/>
      <c r="B476" s="39" t="str">
        <f>IFERROR(INDEX('Betaald tarief 2023'!B:B,MATCH('Betaald percentage 2023'!A476,'Betaald tarief 2023'!A:A,0)),"")</f>
        <v/>
      </c>
      <c r="C476" s="39" t="str">
        <f>IFERROR(INDEX('Betaald tarief 2023'!C:C,MATCH('Betaald percentage 2023'!A476,'Betaald tarief 2023'!A:A,0)),"")</f>
        <v/>
      </c>
      <c r="D476" s="41" cm="1">
        <f t="array" ref="D476">IFERROR(E476/SUMPRODUCT(('Betaald tarief 2023'!$A$2:$A$100000='Betaald percentage 2023'!A476)*'Betaald tarief 2023'!$H$2:$H$100000*'Betaald tarief 2023'!$O$2:$O$100000),0)</f>
        <v>0</v>
      </c>
      <c r="E476" s="42">
        <f>SUMIFS('Betaald tarief 2023'!G:G,'Betaald tarief 2023'!A:A,'Betaald percentage 2023'!A476)</f>
        <v>0</v>
      </c>
      <c r="F476" s="42">
        <f>SUMIFS('Betaald tarief 2023'!Q:Q,'Betaald tarief 2023'!A:A,'Betaald percentage 2023'!A476)</f>
        <v>0</v>
      </c>
      <c r="G476">
        <f>IFERROR(INDEX(Correcties!B:B,MATCH('Betaald percentage 2023'!A476,Correcties!A:A,0)),"")</f>
        <v>0</v>
      </c>
    </row>
    <row r="477" spans="1:7" x14ac:dyDescent="0.25">
      <c r="A477" s="45"/>
      <c r="B477" s="39" t="str">
        <f>IFERROR(INDEX('Betaald tarief 2023'!B:B,MATCH('Betaald percentage 2023'!A477,'Betaald tarief 2023'!A:A,0)),"")</f>
        <v/>
      </c>
      <c r="C477" s="39" t="str">
        <f>IFERROR(INDEX('Betaald tarief 2023'!C:C,MATCH('Betaald percentage 2023'!A477,'Betaald tarief 2023'!A:A,0)),"")</f>
        <v/>
      </c>
      <c r="D477" s="41" cm="1">
        <f t="array" ref="D477">IFERROR(E477/SUMPRODUCT(('Betaald tarief 2023'!$A$2:$A$100000='Betaald percentage 2023'!A477)*'Betaald tarief 2023'!$H$2:$H$100000*'Betaald tarief 2023'!$O$2:$O$100000),0)</f>
        <v>0</v>
      </c>
      <c r="E477" s="42">
        <f>SUMIFS('Betaald tarief 2023'!G:G,'Betaald tarief 2023'!A:A,'Betaald percentage 2023'!A477)</f>
        <v>0</v>
      </c>
      <c r="F477" s="42">
        <f>SUMIFS('Betaald tarief 2023'!Q:Q,'Betaald tarief 2023'!A:A,'Betaald percentage 2023'!A477)</f>
        <v>0</v>
      </c>
      <c r="G477">
        <f>IFERROR(INDEX(Correcties!B:B,MATCH('Betaald percentage 2023'!A477,Correcties!A:A,0)),"")</f>
        <v>0</v>
      </c>
    </row>
    <row r="478" spans="1:7" x14ac:dyDescent="0.25">
      <c r="A478" s="45"/>
      <c r="B478" s="39" t="str">
        <f>IFERROR(INDEX('Betaald tarief 2023'!B:B,MATCH('Betaald percentage 2023'!A478,'Betaald tarief 2023'!A:A,0)),"")</f>
        <v/>
      </c>
      <c r="C478" s="39" t="str">
        <f>IFERROR(INDEX('Betaald tarief 2023'!C:C,MATCH('Betaald percentage 2023'!A478,'Betaald tarief 2023'!A:A,0)),"")</f>
        <v/>
      </c>
      <c r="D478" s="41" cm="1">
        <f t="array" ref="D478">IFERROR(E478/SUMPRODUCT(('Betaald tarief 2023'!$A$2:$A$100000='Betaald percentage 2023'!A478)*'Betaald tarief 2023'!$H$2:$H$100000*'Betaald tarief 2023'!$O$2:$O$100000),0)</f>
        <v>0</v>
      </c>
      <c r="E478" s="42">
        <f>SUMIFS('Betaald tarief 2023'!G:G,'Betaald tarief 2023'!A:A,'Betaald percentage 2023'!A478)</f>
        <v>0</v>
      </c>
      <c r="F478" s="42">
        <f>SUMIFS('Betaald tarief 2023'!Q:Q,'Betaald tarief 2023'!A:A,'Betaald percentage 2023'!A478)</f>
        <v>0</v>
      </c>
      <c r="G478">
        <f>IFERROR(INDEX(Correcties!B:B,MATCH('Betaald percentage 2023'!A478,Correcties!A:A,0)),"")</f>
        <v>0</v>
      </c>
    </row>
    <row r="479" spans="1:7" x14ac:dyDescent="0.25">
      <c r="A479" s="45"/>
      <c r="B479" s="39" t="str">
        <f>IFERROR(INDEX('Betaald tarief 2023'!B:B,MATCH('Betaald percentage 2023'!A479,'Betaald tarief 2023'!A:A,0)),"")</f>
        <v/>
      </c>
      <c r="C479" s="39" t="str">
        <f>IFERROR(INDEX('Betaald tarief 2023'!C:C,MATCH('Betaald percentage 2023'!A479,'Betaald tarief 2023'!A:A,0)),"")</f>
        <v/>
      </c>
      <c r="D479" s="41" cm="1">
        <f t="array" ref="D479">IFERROR(E479/SUMPRODUCT(('Betaald tarief 2023'!$A$2:$A$100000='Betaald percentage 2023'!A479)*'Betaald tarief 2023'!$H$2:$H$100000*'Betaald tarief 2023'!$O$2:$O$100000),0)</f>
        <v>0</v>
      </c>
      <c r="E479" s="42">
        <f>SUMIFS('Betaald tarief 2023'!G:G,'Betaald tarief 2023'!A:A,'Betaald percentage 2023'!A479)</f>
        <v>0</v>
      </c>
      <c r="F479" s="42">
        <f>SUMIFS('Betaald tarief 2023'!Q:Q,'Betaald tarief 2023'!A:A,'Betaald percentage 2023'!A479)</f>
        <v>0</v>
      </c>
      <c r="G479">
        <f>IFERROR(INDEX(Correcties!B:B,MATCH('Betaald percentage 2023'!A479,Correcties!A:A,0)),"")</f>
        <v>0</v>
      </c>
    </row>
    <row r="480" spans="1:7" x14ac:dyDescent="0.25">
      <c r="A480" s="45"/>
      <c r="B480" s="39" t="str">
        <f>IFERROR(INDEX('Betaald tarief 2023'!B:B,MATCH('Betaald percentage 2023'!A480,'Betaald tarief 2023'!A:A,0)),"")</f>
        <v/>
      </c>
      <c r="C480" s="39" t="str">
        <f>IFERROR(INDEX('Betaald tarief 2023'!C:C,MATCH('Betaald percentage 2023'!A480,'Betaald tarief 2023'!A:A,0)),"")</f>
        <v/>
      </c>
      <c r="D480" s="41" cm="1">
        <f t="array" ref="D480">IFERROR(E480/SUMPRODUCT(('Betaald tarief 2023'!$A$2:$A$100000='Betaald percentage 2023'!A480)*'Betaald tarief 2023'!$H$2:$H$100000*'Betaald tarief 2023'!$O$2:$O$100000),0)</f>
        <v>0</v>
      </c>
      <c r="E480" s="42">
        <f>SUMIFS('Betaald tarief 2023'!G:G,'Betaald tarief 2023'!A:A,'Betaald percentage 2023'!A480)</f>
        <v>0</v>
      </c>
      <c r="F480" s="42">
        <f>SUMIFS('Betaald tarief 2023'!Q:Q,'Betaald tarief 2023'!A:A,'Betaald percentage 2023'!A480)</f>
        <v>0</v>
      </c>
      <c r="G480">
        <f>IFERROR(INDEX(Correcties!B:B,MATCH('Betaald percentage 2023'!A480,Correcties!A:A,0)),"")</f>
        <v>0</v>
      </c>
    </row>
    <row r="481" spans="1:7" x14ac:dyDescent="0.25">
      <c r="A481" s="45"/>
      <c r="B481" s="39" t="str">
        <f>IFERROR(INDEX('Betaald tarief 2023'!B:B,MATCH('Betaald percentage 2023'!A481,'Betaald tarief 2023'!A:A,0)),"")</f>
        <v/>
      </c>
      <c r="C481" s="39" t="str">
        <f>IFERROR(INDEX('Betaald tarief 2023'!C:C,MATCH('Betaald percentage 2023'!A481,'Betaald tarief 2023'!A:A,0)),"")</f>
        <v/>
      </c>
      <c r="D481" s="41" cm="1">
        <f t="array" ref="D481">IFERROR(E481/SUMPRODUCT(('Betaald tarief 2023'!$A$2:$A$100000='Betaald percentage 2023'!A481)*'Betaald tarief 2023'!$H$2:$H$100000*'Betaald tarief 2023'!$O$2:$O$100000),0)</f>
        <v>0</v>
      </c>
      <c r="E481" s="42">
        <f>SUMIFS('Betaald tarief 2023'!G:G,'Betaald tarief 2023'!A:A,'Betaald percentage 2023'!A481)</f>
        <v>0</v>
      </c>
      <c r="F481" s="42">
        <f>SUMIFS('Betaald tarief 2023'!Q:Q,'Betaald tarief 2023'!A:A,'Betaald percentage 2023'!A481)</f>
        <v>0</v>
      </c>
      <c r="G481">
        <f>IFERROR(INDEX(Correcties!B:B,MATCH('Betaald percentage 2023'!A481,Correcties!A:A,0)),"")</f>
        <v>0</v>
      </c>
    </row>
    <row r="482" spans="1:7" x14ac:dyDescent="0.25">
      <c r="A482" s="45"/>
      <c r="B482" s="39" t="str">
        <f>IFERROR(INDEX('Betaald tarief 2023'!B:B,MATCH('Betaald percentage 2023'!A482,'Betaald tarief 2023'!A:A,0)),"")</f>
        <v/>
      </c>
      <c r="C482" s="39" t="str">
        <f>IFERROR(INDEX('Betaald tarief 2023'!C:C,MATCH('Betaald percentage 2023'!A482,'Betaald tarief 2023'!A:A,0)),"")</f>
        <v/>
      </c>
      <c r="D482" s="41" cm="1">
        <f t="array" ref="D482">IFERROR(E482/SUMPRODUCT(('Betaald tarief 2023'!$A$2:$A$100000='Betaald percentage 2023'!A482)*'Betaald tarief 2023'!$H$2:$H$100000*'Betaald tarief 2023'!$O$2:$O$100000),0)</f>
        <v>0</v>
      </c>
      <c r="E482" s="42">
        <f>SUMIFS('Betaald tarief 2023'!G:G,'Betaald tarief 2023'!A:A,'Betaald percentage 2023'!A482)</f>
        <v>0</v>
      </c>
      <c r="F482" s="42">
        <f>SUMIFS('Betaald tarief 2023'!Q:Q,'Betaald tarief 2023'!A:A,'Betaald percentage 2023'!A482)</f>
        <v>0</v>
      </c>
      <c r="G482">
        <f>IFERROR(INDEX(Correcties!B:B,MATCH('Betaald percentage 2023'!A482,Correcties!A:A,0)),"")</f>
        <v>0</v>
      </c>
    </row>
    <row r="483" spans="1:7" x14ac:dyDescent="0.25">
      <c r="A483" s="45"/>
      <c r="B483" s="39" t="str">
        <f>IFERROR(INDEX('Betaald tarief 2023'!B:B,MATCH('Betaald percentage 2023'!A483,'Betaald tarief 2023'!A:A,0)),"")</f>
        <v/>
      </c>
      <c r="C483" s="39" t="str">
        <f>IFERROR(INDEX('Betaald tarief 2023'!C:C,MATCH('Betaald percentage 2023'!A483,'Betaald tarief 2023'!A:A,0)),"")</f>
        <v/>
      </c>
      <c r="D483" s="41" cm="1">
        <f t="array" ref="D483">IFERROR(E483/SUMPRODUCT(('Betaald tarief 2023'!$A$2:$A$100000='Betaald percentage 2023'!A483)*'Betaald tarief 2023'!$H$2:$H$100000*'Betaald tarief 2023'!$O$2:$O$100000),0)</f>
        <v>0</v>
      </c>
      <c r="E483" s="42">
        <f>SUMIFS('Betaald tarief 2023'!G:G,'Betaald tarief 2023'!A:A,'Betaald percentage 2023'!A483)</f>
        <v>0</v>
      </c>
      <c r="F483" s="42">
        <f>SUMIFS('Betaald tarief 2023'!Q:Q,'Betaald tarief 2023'!A:A,'Betaald percentage 2023'!A483)</f>
        <v>0</v>
      </c>
      <c r="G483">
        <f>IFERROR(INDEX(Correcties!B:B,MATCH('Betaald percentage 2023'!A483,Correcties!A:A,0)),"")</f>
        <v>0</v>
      </c>
    </row>
    <row r="484" spans="1:7" x14ac:dyDescent="0.25">
      <c r="A484" s="45"/>
      <c r="B484" s="39" t="str">
        <f>IFERROR(INDEX('Betaald tarief 2023'!B:B,MATCH('Betaald percentage 2023'!A484,'Betaald tarief 2023'!A:A,0)),"")</f>
        <v/>
      </c>
      <c r="C484" s="39" t="str">
        <f>IFERROR(INDEX('Betaald tarief 2023'!C:C,MATCH('Betaald percentage 2023'!A484,'Betaald tarief 2023'!A:A,0)),"")</f>
        <v/>
      </c>
      <c r="D484" s="41" cm="1">
        <f t="array" ref="D484">IFERROR(E484/SUMPRODUCT(('Betaald tarief 2023'!$A$2:$A$100000='Betaald percentage 2023'!A484)*'Betaald tarief 2023'!$H$2:$H$100000*'Betaald tarief 2023'!$O$2:$O$100000),0)</f>
        <v>0</v>
      </c>
      <c r="E484" s="42">
        <f>SUMIFS('Betaald tarief 2023'!G:G,'Betaald tarief 2023'!A:A,'Betaald percentage 2023'!A484)</f>
        <v>0</v>
      </c>
      <c r="F484" s="42">
        <f>SUMIFS('Betaald tarief 2023'!Q:Q,'Betaald tarief 2023'!A:A,'Betaald percentage 2023'!A484)</f>
        <v>0</v>
      </c>
      <c r="G484">
        <f>IFERROR(INDEX(Correcties!B:B,MATCH('Betaald percentage 2023'!A484,Correcties!A:A,0)),"")</f>
        <v>0</v>
      </c>
    </row>
    <row r="485" spans="1:7" x14ac:dyDescent="0.25">
      <c r="A485" s="45"/>
      <c r="B485" s="39" t="str">
        <f>IFERROR(INDEX('Betaald tarief 2023'!B:B,MATCH('Betaald percentage 2023'!A485,'Betaald tarief 2023'!A:A,0)),"")</f>
        <v/>
      </c>
      <c r="C485" s="39" t="str">
        <f>IFERROR(INDEX('Betaald tarief 2023'!C:C,MATCH('Betaald percentage 2023'!A485,'Betaald tarief 2023'!A:A,0)),"")</f>
        <v/>
      </c>
      <c r="D485" s="41" cm="1">
        <f t="array" ref="D485">IFERROR(E485/SUMPRODUCT(('Betaald tarief 2023'!$A$2:$A$100000='Betaald percentage 2023'!A485)*'Betaald tarief 2023'!$H$2:$H$100000*'Betaald tarief 2023'!$O$2:$O$100000),0)</f>
        <v>0</v>
      </c>
      <c r="E485" s="42">
        <f>SUMIFS('Betaald tarief 2023'!G:G,'Betaald tarief 2023'!A:A,'Betaald percentage 2023'!A485)</f>
        <v>0</v>
      </c>
      <c r="F485" s="42">
        <f>SUMIFS('Betaald tarief 2023'!Q:Q,'Betaald tarief 2023'!A:A,'Betaald percentage 2023'!A485)</f>
        <v>0</v>
      </c>
      <c r="G485">
        <f>IFERROR(INDEX(Correcties!B:B,MATCH('Betaald percentage 2023'!A485,Correcties!A:A,0)),"")</f>
        <v>0</v>
      </c>
    </row>
    <row r="486" spans="1:7" x14ac:dyDescent="0.25">
      <c r="A486" s="45"/>
      <c r="B486" s="39" t="str">
        <f>IFERROR(INDEX('Betaald tarief 2023'!B:B,MATCH('Betaald percentage 2023'!A486,'Betaald tarief 2023'!A:A,0)),"")</f>
        <v/>
      </c>
      <c r="C486" s="39" t="str">
        <f>IFERROR(INDEX('Betaald tarief 2023'!C:C,MATCH('Betaald percentage 2023'!A486,'Betaald tarief 2023'!A:A,0)),"")</f>
        <v/>
      </c>
      <c r="D486" s="41" cm="1">
        <f t="array" ref="D486">IFERROR(E486/SUMPRODUCT(('Betaald tarief 2023'!$A$2:$A$100000='Betaald percentage 2023'!A486)*'Betaald tarief 2023'!$H$2:$H$100000*'Betaald tarief 2023'!$O$2:$O$100000),0)</f>
        <v>0</v>
      </c>
      <c r="E486" s="42">
        <f>SUMIFS('Betaald tarief 2023'!G:G,'Betaald tarief 2023'!A:A,'Betaald percentage 2023'!A486)</f>
        <v>0</v>
      </c>
      <c r="F486" s="42">
        <f>SUMIFS('Betaald tarief 2023'!Q:Q,'Betaald tarief 2023'!A:A,'Betaald percentage 2023'!A486)</f>
        <v>0</v>
      </c>
      <c r="G486">
        <f>IFERROR(INDEX(Correcties!B:B,MATCH('Betaald percentage 2023'!A486,Correcties!A:A,0)),"")</f>
        <v>0</v>
      </c>
    </row>
    <row r="487" spans="1:7" x14ac:dyDescent="0.25">
      <c r="A487" s="45"/>
      <c r="B487" s="39" t="str">
        <f>IFERROR(INDEX('Betaald tarief 2023'!B:B,MATCH('Betaald percentage 2023'!A487,'Betaald tarief 2023'!A:A,0)),"")</f>
        <v/>
      </c>
      <c r="C487" s="39" t="str">
        <f>IFERROR(INDEX('Betaald tarief 2023'!C:C,MATCH('Betaald percentage 2023'!A487,'Betaald tarief 2023'!A:A,0)),"")</f>
        <v/>
      </c>
      <c r="D487" s="41" cm="1">
        <f t="array" ref="D487">IFERROR(E487/SUMPRODUCT(('Betaald tarief 2023'!$A$2:$A$100000='Betaald percentage 2023'!A487)*'Betaald tarief 2023'!$H$2:$H$100000*'Betaald tarief 2023'!$O$2:$O$100000),0)</f>
        <v>0</v>
      </c>
      <c r="E487" s="42">
        <f>SUMIFS('Betaald tarief 2023'!G:G,'Betaald tarief 2023'!A:A,'Betaald percentage 2023'!A487)</f>
        <v>0</v>
      </c>
      <c r="F487" s="42">
        <f>SUMIFS('Betaald tarief 2023'!Q:Q,'Betaald tarief 2023'!A:A,'Betaald percentage 2023'!A487)</f>
        <v>0</v>
      </c>
      <c r="G487">
        <f>IFERROR(INDEX(Correcties!B:B,MATCH('Betaald percentage 2023'!A487,Correcties!A:A,0)),"")</f>
        <v>0</v>
      </c>
    </row>
    <row r="488" spans="1:7" x14ac:dyDescent="0.25">
      <c r="A488" s="45"/>
      <c r="B488" s="39" t="str">
        <f>IFERROR(INDEX('Betaald tarief 2023'!B:B,MATCH('Betaald percentage 2023'!A488,'Betaald tarief 2023'!A:A,0)),"")</f>
        <v/>
      </c>
      <c r="C488" s="39" t="str">
        <f>IFERROR(INDEX('Betaald tarief 2023'!C:C,MATCH('Betaald percentage 2023'!A488,'Betaald tarief 2023'!A:A,0)),"")</f>
        <v/>
      </c>
      <c r="D488" s="41" cm="1">
        <f t="array" ref="D488">IFERROR(E488/SUMPRODUCT(('Betaald tarief 2023'!$A$2:$A$100000='Betaald percentage 2023'!A488)*'Betaald tarief 2023'!$H$2:$H$100000*'Betaald tarief 2023'!$O$2:$O$100000),0)</f>
        <v>0</v>
      </c>
      <c r="E488" s="42">
        <f>SUMIFS('Betaald tarief 2023'!G:G,'Betaald tarief 2023'!A:A,'Betaald percentage 2023'!A488)</f>
        <v>0</v>
      </c>
      <c r="F488" s="42">
        <f>SUMIFS('Betaald tarief 2023'!Q:Q,'Betaald tarief 2023'!A:A,'Betaald percentage 2023'!A488)</f>
        <v>0</v>
      </c>
      <c r="G488">
        <f>IFERROR(INDEX(Correcties!B:B,MATCH('Betaald percentage 2023'!A488,Correcties!A:A,0)),"")</f>
        <v>0</v>
      </c>
    </row>
    <row r="489" spans="1:7" x14ac:dyDescent="0.25">
      <c r="A489" s="45"/>
      <c r="B489" s="39" t="str">
        <f>IFERROR(INDEX('Betaald tarief 2023'!B:B,MATCH('Betaald percentage 2023'!A489,'Betaald tarief 2023'!A:A,0)),"")</f>
        <v/>
      </c>
      <c r="C489" s="39" t="str">
        <f>IFERROR(INDEX('Betaald tarief 2023'!C:C,MATCH('Betaald percentage 2023'!A489,'Betaald tarief 2023'!A:A,0)),"")</f>
        <v/>
      </c>
      <c r="D489" s="41" cm="1">
        <f t="array" ref="D489">IFERROR(E489/SUMPRODUCT(('Betaald tarief 2023'!$A$2:$A$100000='Betaald percentage 2023'!A489)*'Betaald tarief 2023'!$H$2:$H$100000*'Betaald tarief 2023'!$O$2:$O$100000),0)</f>
        <v>0</v>
      </c>
      <c r="E489" s="42">
        <f>SUMIFS('Betaald tarief 2023'!G:G,'Betaald tarief 2023'!A:A,'Betaald percentage 2023'!A489)</f>
        <v>0</v>
      </c>
      <c r="F489" s="42">
        <f>SUMIFS('Betaald tarief 2023'!Q:Q,'Betaald tarief 2023'!A:A,'Betaald percentage 2023'!A489)</f>
        <v>0</v>
      </c>
      <c r="G489">
        <f>IFERROR(INDEX(Correcties!B:B,MATCH('Betaald percentage 2023'!A489,Correcties!A:A,0)),"")</f>
        <v>0</v>
      </c>
    </row>
    <row r="490" spans="1:7" x14ac:dyDescent="0.25">
      <c r="A490" s="45"/>
      <c r="B490" s="39" t="str">
        <f>IFERROR(INDEX('Betaald tarief 2023'!B:B,MATCH('Betaald percentage 2023'!A490,'Betaald tarief 2023'!A:A,0)),"")</f>
        <v/>
      </c>
      <c r="C490" s="39" t="str">
        <f>IFERROR(INDEX('Betaald tarief 2023'!C:C,MATCH('Betaald percentage 2023'!A490,'Betaald tarief 2023'!A:A,0)),"")</f>
        <v/>
      </c>
      <c r="D490" s="41" cm="1">
        <f t="array" ref="D490">IFERROR(E490/SUMPRODUCT(('Betaald tarief 2023'!$A$2:$A$100000='Betaald percentage 2023'!A490)*'Betaald tarief 2023'!$H$2:$H$100000*'Betaald tarief 2023'!$O$2:$O$100000),0)</f>
        <v>0</v>
      </c>
      <c r="E490" s="42">
        <f>SUMIFS('Betaald tarief 2023'!G:G,'Betaald tarief 2023'!A:A,'Betaald percentage 2023'!A490)</f>
        <v>0</v>
      </c>
      <c r="F490" s="42">
        <f>SUMIFS('Betaald tarief 2023'!Q:Q,'Betaald tarief 2023'!A:A,'Betaald percentage 2023'!A490)</f>
        <v>0</v>
      </c>
      <c r="G490">
        <f>IFERROR(INDEX(Correcties!B:B,MATCH('Betaald percentage 2023'!A490,Correcties!A:A,0)),"")</f>
        <v>0</v>
      </c>
    </row>
    <row r="491" spans="1:7" x14ac:dyDescent="0.25">
      <c r="A491" s="45"/>
      <c r="B491" s="39" t="str">
        <f>IFERROR(INDEX('Betaald tarief 2023'!B:B,MATCH('Betaald percentage 2023'!A491,'Betaald tarief 2023'!A:A,0)),"")</f>
        <v/>
      </c>
      <c r="C491" s="39" t="str">
        <f>IFERROR(INDEX('Betaald tarief 2023'!C:C,MATCH('Betaald percentage 2023'!A491,'Betaald tarief 2023'!A:A,0)),"")</f>
        <v/>
      </c>
      <c r="D491" s="41" cm="1">
        <f t="array" ref="D491">IFERROR(E491/SUMPRODUCT(('Betaald tarief 2023'!$A$2:$A$100000='Betaald percentage 2023'!A491)*'Betaald tarief 2023'!$H$2:$H$100000*'Betaald tarief 2023'!$O$2:$O$100000),0)</f>
        <v>0</v>
      </c>
      <c r="E491" s="42">
        <f>SUMIFS('Betaald tarief 2023'!G:G,'Betaald tarief 2023'!A:A,'Betaald percentage 2023'!A491)</f>
        <v>0</v>
      </c>
      <c r="F491" s="42">
        <f>SUMIFS('Betaald tarief 2023'!Q:Q,'Betaald tarief 2023'!A:A,'Betaald percentage 2023'!A491)</f>
        <v>0</v>
      </c>
      <c r="G491">
        <f>IFERROR(INDEX(Correcties!B:B,MATCH('Betaald percentage 2023'!A491,Correcties!A:A,0)),"")</f>
        <v>0</v>
      </c>
    </row>
    <row r="492" spans="1:7" x14ac:dyDescent="0.25">
      <c r="A492" s="45"/>
      <c r="B492" s="39" t="str">
        <f>IFERROR(INDEX('Betaald tarief 2023'!B:B,MATCH('Betaald percentage 2023'!A492,'Betaald tarief 2023'!A:A,0)),"")</f>
        <v/>
      </c>
      <c r="C492" s="39" t="str">
        <f>IFERROR(INDEX('Betaald tarief 2023'!C:C,MATCH('Betaald percentage 2023'!A492,'Betaald tarief 2023'!A:A,0)),"")</f>
        <v/>
      </c>
      <c r="D492" s="41" cm="1">
        <f t="array" ref="D492">IFERROR(E492/SUMPRODUCT(('Betaald tarief 2023'!$A$2:$A$100000='Betaald percentage 2023'!A492)*'Betaald tarief 2023'!$H$2:$H$100000*'Betaald tarief 2023'!$O$2:$O$100000),0)</f>
        <v>0</v>
      </c>
      <c r="E492" s="42">
        <f>SUMIFS('Betaald tarief 2023'!G:G,'Betaald tarief 2023'!A:A,'Betaald percentage 2023'!A492)</f>
        <v>0</v>
      </c>
      <c r="F492" s="42">
        <f>SUMIFS('Betaald tarief 2023'!Q:Q,'Betaald tarief 2023'!A:A,'Betaald percentage 2023'!A492)</f>
        <v>0</v>
      </c>
      <c r="G492">
        <f>IFERROR(INDEX(Correcties!B:B,MATCH('Betaald percentage 2023'!A492,Correcties!A:A,0)),"")</f>
        <v>0</v>
      </c>
    </row>
    <row r="493" spans="1:7" x14ac:dyDescent="0.25">
      <c r="A493" s="45"/>
      <c r="B493" s="39" t="str">
        <f>IFERROR(INDEX('Betaald tarief 2023'!B:B,MATCH('Betaald percentage 2023'!A493,'Betaald tarief 2023'!A:A,0)),"")</f>
        <v/>
      </c>
      <c r="C493" s="39" t="str">
        <f>IFERROR(INDEX('Betaald tarief 2023'!C:C,MATCH('Betaald percentage 2023'!A493,'Betaald tarief 2023'!A:A,0)),"")</f>
        <v/>
      </c>
      <c r="D493" s="41" cm="1">
        <f t="array" ref="D493">IFERROR(E493/SUMPRODUCT(('Betaald tarief 2023'!$A$2:$A$100000='Betaald percentage 2023'!A493)*'Betaald tarief 2023'!$H$2:$H$100000*'Betaald tarief 2023'!$O$2:$O$100000),0)</f>
        <v>0</v>
      </c>
      <c r="E493" s="42">
        <f>SUMIFS('Betaald tarief 2023'!G:G,'Betaald tarief 2023'!A:A,'Betaald percentage 2023'!A493)</f>
        <v>0</v>
      </c>
      <c r="F493" s="42">
        <f>SUMIFS('Betaald tarief 2023'!Q:Q,'Betaald tarief 2023'!A:A,'Betaald percentage 2023'!A493)</f>
        <v>0</v>
      </c>
      <c r="G493">
        <f>IFERROR(INDEX(Correcties!B:B,MATCH('Betaald percentage 2023'!A493,Correcties!A:A,0)),"")</f>
        <v>0</v>
      </c>
    </row>
    <row r="494" spans="1:7" x14ac:dyDescent="0.25">
      <c r="A494" s="45"/>
      <c r="B494" s="39" t="str">
        <f>IFERROR(INDEX('Betaald tarief 2023'!B:B,MATCH('Betaald percentage 2023'!A494,'Betaald tarief 2023'!A:A,0)),"")</f>
        <v/>
      </c>
      <c r="C494" s="39" t="str">
        <f>IFERROR(INDEX('Betaald tarief 2023'!C:C,MATCH('Betaald percentage 2023'!A494,'Betaald tarief 2023'!A:A,0)),"")</f>
        <v/>
      </c>
      <c r="D494" s="41" cm="1">
        <f t="array" ref="D494">IFERROR(E494/SUMPRODUCT(('Betaald tarief 2023'!$A$2:$A$100000='Betaald percentage 2023'!A494)*'Betaald tarief 2023'!$H$2:$H$100000*'Betaald tarief 2023'!$O$2:$O$100000),0)</f>
        <v>0</v>
      </c>
      <c r="E494" s="42">
        <f>SUMIFS('Betaald tarief 2023'!G:G,'Betaald tarief 2023'!A:A,'Betaald percentage 2023'!A494)</f>
        <v>0</v>
      </c>
      <c r="F494" s="42">
        <f>SUMIFS('Betaald tarief 2023'!Q:Q,'Betaald tarief 2023'!A:A,'Betaald percentage 2023'!A494)</f>
        <v>0</v>
      </c>
      <c r="G494">
        <f>IFERROR(INDEX(Correcties!B:B,MATCH('Betaald percentage 2023'!A494,Correcties!A:A,0)),"")</f>
        <v>0</v>
      </c>
    </row>
    <row r="495" spans="1:7" x14ac:dyDescent="0.25">
      <c r="A495" s="45"/>
      <c r="B495" s="39" t="str">
        <f>IFERROR(INDEX('Betaald tarief 2023'!B:B,MATCH('Betaald percentage 2023'!A495,'Betaald tarief 2023'!A:A,0)),"")</f>
        <v/>
      </c>
      <c r="C495" s="39" t="str">
        <f>IFERROR(INDEX('Betaald tarief 2023'!C:C,MATCH('Betaald percentage 2023'!A495,'Betaald tarief 2023'!A:A,0)),"")</f>
        <v/>
      </c>
      <c r="D495" s="41" cm="1">
        <f t="array" ref="D495">IFERROR(E495/SUMPRODUCT(('Betaald tarief 2023'!$A$2:$A$100000='Betaald percentage 2023'!A495)*'Betaald tarief 2023'!$H$2:$H$100000*'Betaald tarief 2023'!$O$2:$O$100000),0)</f>
        <v>0</v>
      </c>
      <c r="E495" s="42">
        <f>SUMIFS('Betaald tarief 2023'!G:G,'Betaald tarief 2023'!A:A,'Betaald percentage 2023'!A495)</f>
        <v>0</v>
      </c>
      <c r="F495" s="42">
        <f>SUMIFS('Betaald tarief 2023'!Q:Q,'Betaald tarief 2023'!A:A,'Betaald percentage 2023'!A495)</f>
        <v>0</v>
      </c>
      <c r="G495">
        <f>IFERROR(INDEX(Correcties!B:B,MATCH('Betaald percentage 2023'!A495,Correcties!A:A,0)),"")</f>
        <v>0</v>
      </c>
    </row>
    <row r="496" spans="1:7" x14ac:dyDescent="0.25">
      <c r="A496" s="45"/>
      <c r="B496" s="39" t="str">
        <f>IFERROR(INDEX('Betaald tarief 2023'!B:B,MATCH('Betaald percentage 2023'!A496,'Betaald tarief 2023'!A:A,0)),"")</f>
        <v/>
      </c>
      <c r="C496" s="39" t="str">
        <f>IFERROR(INDEX('Betaald tarief 2023'!C:C,MATCH('Betaald percentage 2023'!A496,'Betaald tarief 2023'!A:A,0)),"")</f>
        <v/>
      </c>
      <c r="D496" s="41" cm="1">
        <f t="array" ref="D496">IFERROR(E496/SUMPRODUCT(('Betaald tarief 2023'!$A$2:$A$100000='Betaald percentage 2023'!A496)*'Betaald tarief 2023'!$H$2:$H$100000*'Betaald tarief 2023'!$O$2:$O$100000),0)</f>
        <v>0</v>
      </c>
      <c r="E496" s="42">
        <f>SUMIFS('Betaald tarief 2023'!G:G,'Betaald tarief 2023'!A:A,'Betaald percentage 2023'!A496)</f>
        <v>0</v>
      </c>
      <c r="F496" s="42">
        <f>SUMIFS('Betaald tarief 2023'!Q:Q,'Betaald tarief 2023'!A:A,'Betaald percentage 2023'!A496)</f>
        <v>0</v>
      </c>
      <c r="G496">
        <f>IFERROR(INDEX(Correcties!B:B,MATCH('Betaald percentage 2023'!A496,Correcties!A:A,0)),"")</f>
        <v>0</v>
      </c>
    </row>
    <row r="497" spans="1:7" x14ac:dyDescent="0.25">
      <c r="A497" s="45"/>
      <c r="B497" s="39" t="str">
        <f>IFERROR(INDEX('Betaald tarief 2023'!B:B,MATCH('Betaald percentage 2023'!A497,'Betaald tarief 2023'!A:A,0)),"")</f>
        <v/>
      </c>
      <c r="C497" s="39" t="str">
        <f>IFERROR(INDEX('Betaald tarief 2023'!C:C,MATCH('Betaald percentage 2023'!A497,'Betaald tarief 2023'!A:A,0)),"")</f>
        <v/>
      </c>
      <c r="D497" s="41" cm="1">
        <f t="array" ref="D497">IFERROR(E497/SUMPRODUCT(('Betaald tarief 2023'!$A$2:$A$100000='Betaald percentage 2023'!A497)*'Betaald tarief 2023'!$H$2:$H$100000*'Betaald tarief 2023'!$O$2:$O$100000),0)</f>
        <v>0</v>
      </c>
      <c r="E497" s="42">
        <f>SUMIFS('Betaald tarief 2023'!G:G,'Betaald tarief 2023'!A:A,'Betaald percentage 2023'!A497)</f>
        <v>0</v>
      </c>
      <c r="F497" s="42">
        <f>SUMIFS('Betaald tarief 2023'!Q:Q,'Betaald tarief 2023'!A:A,'Betaald percentage 2023'!A497)</f>
        <v>0</v>
      </c>
      <c r="G497">
        <f>IFERROR(INDEX(Correcties!B:B,MATCH('Betaald percentage 2023'!A497,Correcties!A:A,0)),"")</f>
        <v>0</v>
      </c>
    </row>
    <row r="498" spans="1:7" x14ac:dyDescent="0.25">
      <c r="A498" s="45"/>
      <c r="B498" s="39" t="str">
        <f>IFERROR(INDEX('Betaald tarief 2023'!B:B,MATCH('Betaald percentage 2023'!A498,'Betaald tarief 2023'!A:A,0)),"")</f>
        <v/>
      </c>
      <c r="C498" s="39" t="str">
        <f>IFERROR(INDEX('Betaald tarief 2023'!C:C,MATCH('Betaald percentage 2023'!A498,'Betaald tarief 2023'!A:A,0)),"")</f>
        <v/>
      </c>
      <c r="D498" s="41" cm="1">
        <f t="array" ref="D498">IFERROR(E498/SUMPRODUCT(('Betaald tarief 2023'!$A$2:$A$100000='Betaald percentage 2023'!A498)*'Betaald tarief 2023'!$H$2:$H$100000*'Betaald tarief 2023'!$O$2:$O$100000),0)</f>
        <v>0</v>
      </c>
      <c r="E498" s="42">
        <f>SUMIFS('Betaald tarief 2023'!G:G,'Betaald tarief 2023'!A:A,'Betaald percentage 2023'!A498)</f>
        <v>0</v>
      </c>
      <c r="F498" s="42">
        <f>SUMIFS('Betaald tarief 2023'!Q:Q,'Betaald tarief 2023'!A:A,'Betaald percentage 2023'!A498)</f>
        <v>0</v>
      </c>
      <c r="G498">
        <f>IFERROR(INDEX(Correcties!B:B,MATCH('Betaald percentage 2023'!A498,Correcties!A:A,0)),"")</f>
        <v>0</v>
      </c>
    </row>
    <row r="499" spans="1:7" x14ac:dyDescent="0.25">
      <c r="A499" s="45"/>
      <c r="B499" s="39" t="str">
        <f>IFERROR(INDEX('Betaald tarief 2023'!B:B,MATCH('Betaald percentage 2023'!A499,'Betaald tarief 2023'!A:A,0)),"")</f>
        <v/>
      </c>
      <c r="C499" s="39" t="str">
        <f>IFERROR(INDEX('Betaald tarief 2023'!C:C,MATCH('Betaald percentage 2023'!A499,'Betaald tarief 2023'!A:A,0)),"")</f>
        <v/>
      </c>
      <c r="D499" s="41" cm="1">
        <f t="array" ref="D499">IFERROR(E499/SUMPRODUCT(('Betaald tarief 2023'!$A$2:$A$100000='Betaald percentage 2023'!A499)*'Betaald tarief 2023'!$H$2:$H$100000*'Betaald tarief 2023'!$O$2:$O$100000),0)</f>
        <v>0</v>
      </c>
      <c r="E499" s="42">
        <f>SUMIFS('Betaald tarief 2023'!G:G,'Betaald tarief 2023'!A:A,'Betaald percentage 2023'!A499)</f>
        <v>0</v>
      </c>
      <c r="F499" s="42">
        <f>SUMIFS('Betaald tarief 2023'!Q:Q,'Betaald tarief 2023'!A:A,'Betaald percentage 2023'!A499)</f>
        <v>0</v>
      </c>
      <c r="G499">
        <f>IFERROR(INDEX(Correcties!B:B,MATCH('Betaald percentage 2023'!A499,Correcties!A:A,0)),"")</f>
        <v>0</v>
      </c>
    </row>
    <row r="500" spans="1:7" x14ac:dyDescent="0.25">
      <c r="A500" s="45"/>
      <c r="B500" s="39" t="str">
        <f>IFERROR(INDEX('Betaald tarief 2023'!B:B,MATCH('Betaald percentage 2023'!A500,'Betaald tarief 2023'!A:A,0)),"")</f>
        <v/>
      </c>
      <c r="C500" s="39" t="str">
        <f>IFERROR(INDEX('Betaald tarief 2023'!C:C,MATCH('Betaald percentage 2023'!A500,'Betaald tarief 2023'!A:A,0)),"")</f>
        <v/>
      </c>
      <c r="D500" s="41" cm="1">
        <f t="array" ref="D500">IFERROR(E500/SUMPRODUCT(('Betaald tarief 2023'!$A$2:$A$100000='Betaald percentage 2023'!A500)*'Betaald tarief 2023'!$H$2:$H$100000*'Betaald tarief 2023'!$O$2:$O$100000),0)</f>
        <v>0</v>
      </c>
      <c r="E500" s="42">
        <f>SUMIFS('Betaald tarief 2023'!G:G,'Betaald tarief 2023'!A:A,'Betaald percentage 2023'!A500)</f>
        <v>0</v>
      </c>
      <c r="F500" s="42">
        <f>SUMIFS('Betaald tarief 2023'!Q:Q,'Betaald tarief 2023'!A:A,'Betaald percentage 2023'!A500)</f>
        <v>0</v>
      </c>
      <c r="G500">
        <f>IFERROR(INDEX(Correcties!B:B,MATCH('Betaald percentage 2023'!A500,Correcties!A:A,0)),"")</f>
        <v>0</v>
      </c>
    </row>
    <row r="501" spans="1:7" x14ac:dyDescent="0.25">
      <c r="A501" s="45"/>
      <c r="B501" s="39" t="str">
        <f>IFERROR(INDEX('Betaald tarief 2023'!B:B,MATCH('Betaald percentage 2023'!A501,'Betaald tarief 2023'!A:A,0)),"")</f>
        <v/>
      </c>
      <c r="C501" s="39" t="str">
        <f>IFERROR(INDEX('Betaald tarief 2023'!C:C,MATCH('Betaald percentage 2023'!A501,'Betaald tarief 2023'!A:A,0)),"")</f>
        <v/>
      </c>
      <c r="D501" s="41" cm="1">
        <f t="array" ref="D501">IFERROR(E501/SUMPRODUCT(('Betaald tarief 2023'!$A$2:$A$100000='Betaald percentage 2023'!A501)*'Betaald tarief 2023'!$H$2:$H$100000*'Betaald tarief 2023'!$O$2:$O$100000),0)</f>
        <v>0</v>
      </c>
      <c r="E501" s="42">
        <f>SUMIFS('Betaald tarief 2023'!G:G,'Betaald tarief 2023'!A:A,'Betaald percentage 2023'!A501)</f>
        <v>0</v>
      </c>
      <c r="F501" s="42">
        <f>SUMIFS('Betaald tarief 2023'!Q:Q,'Betaald tarief 2023'!A:A,'Betaald percentage 2023'!A501)</f>
        <v>0</v>
      </c>
      <c r="G501">
        <f>IFERROR(INDEX(Correcties!B:B,MATCH('Betaald percentage 2023'!A501,Correcties!A:A,0)),"")</f>
        <v>0</v>
      </c>
    </row>
    <row r="502" spans="1:7" x14ac:dyDescent="0.25">
      <c r="A502" s="45"/>
      <c r="B502" s="39" t="str">
        <f>IFERROR(INDEX('Betaald tarief 2023'!B:B,MATCH('Betaald percentage 2023'!A502,'Betaald tarief 2023'!A:A,0)),"")</f>
        <v/>
      </c>
      <c r="C502" s="39" t="str">
        <f>IFERROR(INDEX('Betaald tarief 2023'!C:C,MATCH('Betaald percentage 2023'!A502,'Betaald tarief 2023'!A:A,0)),"")</f>
        <v/>
      </c>
      <c r="D502" s="41" cm="1">
        <f t="array" ref="D502">IFERROR(E502/SUMPRODUCT(('Betaald tarief 2023'!$A$2:$A$100000='Betaald percentage 2023'!A502)*'Betaald tarief 2023'!$H$2:$H$100000*'Betaald tarief 2023'!$O$2:$O$100000),0)</f>
        <v>0</v>
      </c>
      <c r="E502" s="42">
        <f>SUMIFS('Betaald tarief 2023'!G:G,'Betaald tarief 2023'!A:A,'Betaald percentage 2023'!A502)</f>
        <v>0</v>
      </c>
      <c r="F502" s="42">
        <f>SUMIFS('Betaald tarief 2023'!Q:Q,'Betaald tarief 2023'!A:A,'Betaald percentage 2023'!A502)</f>
        <v>0</v>
      </c>
      <c r="G502">
        <f>IFERROR(INDEX(Correcties!B:B,MATCH('Betaald percentage 2023'!A502,Correcties!A:A,0)),"")</f>
        <v>0</v>
      </c>
    </row>
    <row r="503" spans="1:7" x14ac:dyDescent="0.25">
      <c r="A503" s="45"/>
      <c r="B503" s="39" t="str">
        <f>IFERROR(INDEX('Betaald tarief 2023'!B:B,MATCH('Betaald percentage 2023'!A503,'Betaald tarief 2023'!A:A,0)),"")</f>
        <v/>
      </c>
      <c r="C503" s="39" t="str">
        <f>IFERROR(INDEX('Betaald tarief 2023'!C:C,MATCH('Betaald percentage 2023'!A503,'Betaald tarief 2023'!A:A,0)),"")</f>
        <v/>
      </c>
      <c r="D503" s="41" cm="1">
        <f t="array" ref="D503">IFERROR(E503/SUMPRODUCT(('Betaald tarief 2023'!$A$2:$A$100000='Betaald percentage 2023'!A503)*'Betaald tarief 2023'!$H$2:$H$100000*'Betaald tarief 2023'!$O$2:$O$100000),0)</f>
        <v>0</v>
      </c>
      <c r="E503" s="42">
        <f>SUMIFS('Betaald tarief 2023'!G:G,'Betaald tarief 2023'!A:A,'Betaald percentage 2023'!A503)</f>
        <v>0</v>
      </c>
      <c r="F503" s="42">
        <f>SUMIFS('Betaald tarief 2023'!Q:Q,'Betaald tarief 2023'!A:A,'Betaald percentage 2023'!A503)</f>
        <v>0</v>
      </c>
      <c r="G503">
        <f>IFERROR(INDEX(Correcties!B:B,MATCH('Betaald percentage 2023'!A503,Correcties!A:A,0)),"")</f>
        <v>0</v>
      </c>
    </row>
    <row r="504" spans="1:7" x14ac:dyDescent="0.25">
      <c r="A504" s="45"/>
      <c r="B504" s="39" t="str">
        <f>IFERROR(INDEX('Betaald tarief 2023'!B:B,MATCH('Betaald percentage 2023'!A504,'Betaald tarief 2023'!A:A,0)),"")</f>
        <v/>
      </c>
      <c r="C504" s="39" t="str">
        <f>IFERROR(INDEX('Betaald tarief 2023'!C:C,MATCH('Betaald percentage 2023'!A504,'Betaald tarief 2023'!A:A,0)),"")</f>
        <v/>
      </c>
      <c r="D504" s="41" cm="1">
        <f t="array" ref="D504">IFERROR(E504/SUMPRODUCT(('Betaald tarief 2023'!$A$2:$A$100000='Betaald percentage 2023'!A504)*'Betaald tarief 2023'!$H$2:$H$100000*'Betaald tarief 2023'!$O$2:$O$100000),0)</f>
        <v>0</v>
      </c>
      <c r="E504" s="42">
        <f>SUMIFS('Betaald tarief 2023'!G:G,'Betaald tarief 2023'!A:A,'Betaald percentage 2023'!A504)</f>
        <v>0</v>
      </c>
      <c r="F504" s="42">
        <f>SUMIFS('Betaald tarief 2023'!Q:Q,'Betaald tarief 2023'!A:A,'Betaald percentage 2023'!A504)</f>
        <v>0</v>
      </c>
      <c r="G504">
        <f>IFERROR(INDEX(Correcties!B:B,MATCH('Betaald percentage 2023'!A504,Correcties!A:A,0)),"")</f>
        <v>0</v>
      </c>
    </row>
    <row r="505" spans="1:7" x14ac:dyDescent="0.25">
      <c r="A505" s="45"/>
      <c r="B505" s="39" t="str">
        <f>IFERROR(INDEX('Betaald tarief 2023'!B:B,MATCH('Betaald percentage 2023'!A505,'Betaald tarief 2023'!A:A,0)),"")</f>
        <v/>
      </c>
      <c r="C505" s="39" t="str">
        <f>IFERROR(INDEX('Betaald tarief 2023'!C:C,MATCH('Betaald percentage 2023'!A505,'Betaald tarief 2023'!A:A,0)),"")</f>
        <v/>
      </c>
      <c r="D505" s="41" cm="1">
        <f t="array" ref="D505">IFERROR(E505/SUMPRODUCT(('Betaald tarief 2023'!$A$2:$A$100000='Betaald percentage 2023'!A505)*'Betaald tarief 2023'!$H$2:$H$100000*'Betaald tarief 2023'!$O$2:$O$100000),0)</f>
        <v>0</v>
      </c>
      <c r="E505" s="42">
        <f>SUMIFS('Betaald tarief 2023'!G:G,'Betaald tarief 2023'!A:A,'Betaald percentage 2023'!A505)</f>
        <v>0</v>
      </c>
      <c r="F505" s="42">
        <f>SUMIFS('Betaald tarief 2023'!Q:Q,'Betaald tarief 2023'!A:A,'Betaald percentage 2023'!A505)</f>
        <v>0</v>
      </c>
      <c r="G505">
        <f>IFERROR(INDEX(Correcties!B:B,MATCH('Betaald percentage 2023'!A505,Correcties!A:A,0)),"")</f>
        <v>0</v>
      </c>
    </row>
    <row r="506" spans="1:7" x14ac:dyDescent="0.25">
      <c r="A506" s="45"/>
      <c r="B506" s="39" t="str">
        <f>IFERROR(INDEX('Betaald tarief 2023'!B:B,MATCH('Betaald percentage 2023'!A506,'Betaald tarief 2023'!A:A,0)),"")</f>
        <v/>
      </c>
      <c r="C506" s="39" t="str">
        <f>IFERROR(INDEX('Betaald tarief 2023'!C:C,MATCH('Betaald percentage 2023'!A506,'Betaald tarief 2023'!A:A,0)),"")</f>
        <v/>
      </c>
      <c r="D506" s="41" cm="1">
        <f t="array" ref="D506">IFERROR(E506/SUMPRODUCT(('Betaald tarief 2023'!$A$2:$A$100000='Betaald percentage 2023'!A506)*'Betaald tarief 2023'!$H$2:$H$100000*'Betaald tarief 2023'!$O$2:$O$100000),0)</f>
        <v>0</v>
      </c>
      <c r="E506" s="42">
        <f>SUMIFS('Betaald tarief 2023'!G:G,'Betaald tarief 2023'!A:A,'Betaald percentage 2023'!A506)</f>
        <v>0</v>
      </c>
      <c r="F506" s="42">
        <f>SUMIFS('Betaald tarief 2023'!Q:Q,'Betaald tarief 2023'!A:A,'Betaald percentage 2023'!A506)</f>
        <v>0</v>
      </c>
      <c r="G506">
        <f>IFERROR(INDEX(Correcties!B:B,MATCH('Betaald percentage 2023'!A506,Correcties!A:A,0)),"")</f>
        <v>0</v>
      </c>
    </row>
    <row r="507" spans="1:7" x14ac:dyDescent="0.25">
      <c r="A507" s="45"/>
      <c r="B507" s="39" t="str">
        <f>IFERROR(INDEX('Betaald tarief 2023'!B:B,MATCH('Betaald percentage 2023'!A507,'Betaald tarief 2023'!A:A,0)),"")</f>
        <v/>
      </c>
      <c r="C507" s="39" t="str">
        <f>IFERROR(INDEX('Betaald tarief 2023'!C:C,MATCH('Betaald percentage 2023'!A507,'Betaald tarief 2023'!A:A,0)),"")</f>
        <v/>
      </c>
      <c r="D507" s="41" cm="1">
        <f t="array" ref="D507">IFERROR(E507/SUMPRODUCT(('Betaald tarief 2023'!$A$2:$A$100000='Betaald percentage 2023'!A507)*'Betaald tarief 2023'!$H$2:$H$100000*'Betaald tarief 2023'!$O$2:$O$100000),0)</f>
        <v>0</v>
      </c>
      <c r="E507" s="42">
        <f>SUMIFS('Betaald tarief 2023'!G:G,'Betaald tarief 2023'!A:A,'Betaald percentage 2023'!A507)</f>
        <v>0</v>
      </c>
      <c r="F507" s="42">
        <f>SUMIFS('Betaald tarief 2023'!Q:Q,'Betaald tarief 2023'!A:A,'Betaald percentage 2023'!A507)</f>
        <v>0</v>
      </c>
      <c r="G507">
        <f>IFERROR(INDEX(Correcties!B:B,MATCH('Betaald percentage 2023'!A507,Correcties!A:A,0)),"")</f>
        <v>0</v>
      </c>
    </row>
    <row r="508" spans="1:7" x14ac:dyDescent="0.25">
      <c r="A508" s="45"/>
      <c r="B508" s="39" t="str">
        <f>IFERROR(INDEX('Betaald tarief 2023'!B:B,MATCH('Betaald percentage 2023'!A508,'Betaald tarief 2023'!A:A,0)),"")</f>
        <v/>
      </c>
      <c r="C508" s="39" t="str">
        <f>IFERROR(INDEX('Betaald tarief 2023'!C:C,MATCH('Betaald percentage 2023'!A508,'Betaald tarief 2023'!A:A,0)),"")</f>
        <v/>
      </c>
      <c r="D508" s="41" cm="1">
        <f t="array" ref="D508">IFERROR(E508/SUMPRODUCT(('Betaald tarief 2023'!$A$2:$A$100000='Betaald percentage 2023'!A508)*'Betaald tarief 2023'!$H$2:$H$100000*'Betaald tarief 2023'!$O$2:$O$100000),0)</f>
        <v>0</v>
      </c>
      <c r="E508" s="42">
        <f>SUMIFS('Betaald tarief 2023'!G:G,'Betaald tarief 2023'!A:A,'Betaald percentage 2023'!A508)</f>
        <v>0</v>
      </c>
      <c r="F508" s="42">
        <f>SUMIFS('Betaald tarief 2023'!Q:Q,'Betaald tarief 2023'!A:A,'Betaald percentage 2023'!A508)</f>
        <v>0</v>
      </c>
      <c r="G508">
        <f>IFERROR(INDEX(Correcties!B:B,MATCH('Betaald percentage 2023'!A508,Correcties!A:A,0)),"")</f>
        <v>0</v>
      </c>
    </row>
    <row r="509" spans="1:7" x14ac:dyDescent="0.25">
      <c r="A509" s="45"/>
      <c r="B509" s="39" t="str">
        <f>IFERROR(INDEX('Betaald tarief 2023'!B:B,MATCH('Betaald percentage 2023'!A509,'Betaald tarief 2023'!A:A,0)),"")</f>
        <v/>
      </c>
      <c r="C509" s="39" t="str">
        <f>IFERROR(INDEX('Betaald tarief 2023'!C:C,MATCH('Betaald percentage 2023'!A509,'Betaald tarief 2023'!A:A,0)),"")</f>
        <v/>
      </c>
      <c r="D509" s="41" cm="1">
        <f t="array" ref="D509">IFERROR(E509/SUMPRODUCT(('Betaald tarief 2023'!$A$2:$A$100000='Betaald percentage 2023'!A509)*'Betaald tarief 2023'!$H$2:$H$100000*'Betaald tarief 2023'!$O$2:$O$100000),0)</f>
        <v>0</v>
      </c>
      <c r="E509" s="42">
        <f>SUMIFS('Betaald tarief 2023'!G:G,'Betaald tarief 2023'!A:A,'Betaald percentage 2023'!A509)</f>
        <v>0</v>
      </c>
      <c r="F509" s="42">
        <f>SUMIFS('Betaald tarief 2023'!Q:Q,'Betaald tarief 2023'!A:A,'Betaald percentage 2023'!A509)</f>
        <v>0</v>
      </c>
      <c r="G509">
        <f>IFERROR(INDEX(Correcties!B:B,MATCH('Betaald percentage 2023'!A509,Correcties!A:A,0)),"")</f>
        <v>0</v>
      </c>
    </row>
    <row r="510" spans="1:7" x14ac:dyDescent="0.25">
      <c r="A510" s="45"/>
      <c r="B510" s="39" t="str">
        <f>IFERROR(INDEX('Betaald tarief 2023'!B:B,MATCH('Betaald percentage 2023'!A510,'Betaald tarief 2023'!A:A,0)),"")</f>
        <v/>
      </c>
      <c r="C510" s="39" t="str">
        <f>IFERROR(INDEX('Betaald tarief 2023'!C:C,MATCH('Betaald percentage 2023'!A510,'Betaald tarief 2023'!A:A,0)),"")</f>
        <v/>
      </c>
      <c r="D510" s="41" cm="1">
        <f t="array" ref="D510">IFERROR(E510/SUMPRODUCT(('Betaald tarief 2023'!$A$2:$A$100000='Betaald percentage 2023'!A510)*'Betaald tarief 2023'!$H$2:$H$100000*'Betaald tarief 2023'!$O$2:$O$100000),0)</f>
        <v>0</v>
      </c>
      <c r="E510" s="42">
        <f>SUMIFS('Betaald tarief 2023'!G:G,'Betaald tarief 2023'!A:A,'Betaald percentage 2023'!A510)</f>
        <v>0</v>
      </c>
      <c r="F510" s="42">
        <f>SUMIFS('Betaald tarief 2023'!Q:Q,'Betaald tarief 2023'!A:A,'Betaald percentage 2023'!A510)</f>
        <v>0</v>
      </c>
      <c r="G510">
        <f>IFERROR(INDEX(Correcties!B:B,MATCH('Betaald percentage 2023'!A510,Correcties!A:A,0)),"")</f>
        <v>0</v>
      </c>
    </row>
    <row r="511" spans="1:7" x14ac:dyDescent="0.25">
      <c r="A511" s="45"/>
      <c r="B511" s="39" t="str">
        <f>IFERROR(INDEX('Betaald tarief 2023'!B:B,MATCH('Betaald percentage 2023'!A511,'Betaald tarief 2023'!A:A,0)),"")</f>
        <v/>
      </c>
      <c r="C511" s="39" t="str">
        <f>IFERROR(INDEX('Betaald tarief 2023'!C:C,MATCH('Betaald percentage 2023'!A511,'Betaald tarief 2023'!A:A,0)),"")</f>
        <v/>
      </c>
      <c r="D511" s="41" cm="1">
        <f t="array" ref="D511">IFERROR(E511/SUMPRODUCT(('Betaald tarief 2023'!$A$2:$A$100000='Betaald percentage 2023'!A511)*'Betaald tarief 2023'!$H$2:$H$100000*'Betaald tarief 2023'!$O$2:$O$100000),0)</f>
        <v>0</v>
      </c>
      <c r="E511" s="42">
        <f>SUMIFS('Betaald tarief 2023'!G:G,'Betaald tarief 2023'!A:A,'Betaald percentage 2023'!A511)</f>
        <v>0</v>
      </c>
      <c r="F511" s="42">
        <f>SUMIFS('Betaald tarief 2023'!Q:Q,'Betaald tarief 2023'!A:A,'Betaald percentage 2023'!A511)</f>
        <v>0</v>
      </c>
      <c r="G511">
        <f>IFERROR(INDEX(Correcties!B:B,MATCH('Betaald percentage 2023'!A511,Correcties!A:A,0)),"")</f>
        <v>0</v>
      </c>
    </row>
    <row r="512" spans="1:7" x14ac:dyDescent="0.25">
      <c r="A512" s="45"/>
      <c r="B512" s="39" t="str">
        <f>IFERROR(INDEX('Betaald tarief 2023'!B:B,MATCH('Betaald percentage 2023'!A512,'Betaald tarief 2023'!A:A,0)),"")</f>
        <v/>
      </c>
      <c r="C512" s="39" t="str">
        <f>IFERROR(INDEX('Betaald tarief 2023'!C:C,MATCH('Betaald percentage 2023'!A512,'Betaald tarief 2023'!A:A,0)),"")</f>
        <v/>
      </c>
      <c r="D512" s="41" cm="1">
        <f t="array" ref="D512">IFERROR(E512/SUMPRODUCT(('Betaald tarief 2023'!$A$2:$A$100000='Betaald percentage 2023'!A512)*'Betaald tarief 2023'!$H$2:$H$100000*'Betaald tarief 2023'!$O$2:$O$100000),0)</f>
        <v>0</v>
      </c>
      <c r="E512" s="42">
        <f>SUMIFS('Betaald tarief 2023'!G:G,'Betaald tarief 2023'!A:A,'Betaald percentage 2023'!A512)</f>
        <v>0</v>
      </c>
      <c r="F512" s="42">
        <f>SUMIFS('Betaald tarief 2023'!Q:Q,'Betaald tarief 2023'!A:A,'Betaald percentage 2023'!A512)</f>
        <v>0</v>
      </c>
      <c r="G512">
        <f>IFERROR(INDEX(Correcties!B:B,MATCH('Betaald percentage 2023'!A512,Correcties!A:A,0)),"")</f>
        <v>0</v>
      </c>
    </row>
    <row r="513" spans="1:7" x14ac:dyDescent="0.25">
      <c r="A513" s="45"/>
      <c r="B513" s="39" t="str">
        <f>IFERROR(INDEX('Betaald tarief 2023'!B:B,MATCH('Betaald percentage 2023'!A513,'Betaald tarief 2023'!A:A,0)),"")</f>
        <v/>
      </c>
      <c r="C513" s="39" t="str">
        <f>IFERROR(INDEX('Betaald tarief 2023'!C:C,MATCH('Betaald percentage 2023'!A513,'Betaald tarief 2023'!A:A,0)),"")</f>
        <v/>
      </c>
      <c r="D513" s="41" cm="1">
        <f t="array" ref="D513">IFERROR(E513/SUMPRODUCT(('Betaald tarief 2023'!$A$2:$A$100000='Betaald percentage 2023'!A513)*'Betaald tarief 2023'!$H$2:$H$100000*'Betaald tarief 2023'!$O$2:$O$100000),0)</f>
        <v>0</v>
      </c>
      <c r="E513" s="42">
        <f>SUMIFS('Betaald tarief 2023'!G:G,'Betaald tarief 2023'!A:A,'Betaald percentage 2023'!A513)</f>
        <v>0</v>
      </c>
      <c r="F513" s="42">
        <f>SUMIFS('Betaald tarief 2023'!Q:Q,'Betaald tarief 2023'!A:A,'Betaald percentage 2023'!A513)</f>
        <v>0</v>
      </c>
      <c r="G513">
        <f>IFERROR(INDEX(Correcties!B:B,MATCH('Betaald percentage 2023'!A513,Correcties!A:A,0)),"")</f>
        <v>0</v>
      </c>
    </row>
    <row r="514" spans="1:7" x14ac:dyDescent="0.25">
      <c r="A514" s="45"/>
      <c r="B514" s="39" t="str">
        <f>IFERROR(INDEX('Betaald tarief 2023'!B:B,MATCH('Betaald percentage 2023'!A514,'Betaald tarief 2023'!A:A,0)),"")</f>
        <v/>
      </c>
      <c r="C514" s="39" t="str">
        <f>IFERROR(INDEX('Betaald tarief 2023'!C:C,MATCH('Betaald percentage 2023'!A514,'Betaald tarief 2023'!A:A,0)),"")</f>
        <v/>
      </c>
      <c r="D514" s="41" cm="1">
        <f t="array" ref="D514">IFERROR(E514/SUMPRODUCT(('Betaald tarief 2023'!$A$2:$A$100000='Betaald percentage 2023'!A514)*'Betaald tarief 2023'!$H$2:$H$100000*'Betaald tarief 2023'!$O$2:$O$100000),0)</f>
        <v>0</v>
      </c>
      <c r="E514" s="42">
        <f>SUMIFS('Betaald tarief 2023'!G:G,'Betaald tarief 2023'!A:A,'Betaald percentage 2023'!A514)</f>
        <v>0</v>
      </c>
      <c r="F514" s="42">
        <f>SUMIFS('Betaald tarief 2023'!Q:Q,'Betaald tarief 2023'!A:A,'Betaald percentage 2023'!A514)</f>
        <v>0</v>
      </c>
      <c r="G514">
        <f>IFERROR(INDEX(Correcties!B:B,MATCH('Betaald percentage 2023'!A514,Correcties!A:A,0)),"")</f>
        <v>0</v>
      </c>
    </row>
    <row r="515" spans="1:7" x14ac:dyDescent="0.25">
      <c r="A515" s="45"/>
      <c r="B515" s="39" t="str">
        <f>IFERROR(INDEX('Betaald tarief 2023'!B:B,MATCH('Betaald percentage 2023'!A515,'Betaald tarief 2023'!A:A,0)),"")</f>
        <v/>
      </c>
      <c r="C515" s="39" t="str">
        <f>IFERROR(INDEX('Betaald tarief 2023'!C:C,MATCH('Betaald percentage 2023'!A515,'Betaald tarief 2023'!A:A,0)),"")</f>
        <v/>
      </c>
      <c r="D515" s="41" cm="1">
        <f t="array" ref="D515">IFERROR(E515/SUMPRODUCT(('Betaald tarief 2023'!$A$2:$A$100000='Betaald percentage 2023'!A515)*'Betaald tarief 2023'!$H$2:$H$100000*'Betaald tarief 2023'!$O$2:$O$100000),0)</f>
        <v>0</v>
      </c>
      <c r="E515" s="42">
        <f>SUMIFS('Betaald tarief 2023'!G:G,'Betaald tarief 2023'!A:A,'Betaald percentage 2023'!A515)</f>
        <v>0</v>
      </c>
      <c r="F515" s="42">
        <f>SUMIFS('Betaald tarief 2023'!Q:Q,'Betaald tarief 2023'!A:A,'Betaald percentage 2023'!A515)</f>
        <v>0</v>
      </c>
      <c r="G515">
        <f>IFERROR(INDEX(Correcties!B:B,MATCH('Betaald percentage 2023'!A515,Correcties!A:A,0)),"")</f>
        <v>0</v>
      </c>
    </row>
    <row r="516" spans="1:7" x14ac:dyDescent="0.25">
      <c r="A516" s="45"/>
      <c r="B516" s="39" t="str">
        <f>IFERROR(INDEX('Betaald tarief 2023'!B:B,MATCH('Betaald percentage 2023'!A516,'Betaald tarief 2023'!A:A,0)),"")</f>
        <v/>
      </c>
      <c r="C516" s="39" t="str">
        <f>IFERROR(INDEX('Betaald tarief 2023'!C:C,MATCH('Betaald percentage 2023'!A516,'Betaald tarief 2023'!A:A,0)),"")</f>
        <v/>
      </c>
      <c r="D516" s="41" cm="1">
        <f t="array" ref="D516">IFERROR(E516/SUMPRODUCT(('Betaald tarief 2023'!$A$2:$A$100000='Betaald percentage 2023'!A516)*'Betaald tarief 2023'!$H$2:$H$100000*'Betaald tarief 2023'!$O$2:$O$100000),0)</f>
        <v>0</v>
      </c>
      <c r="E516" s="42">
        <f>SUMIFS('Betaald tarief 2023'!G:G,'Betaald tarief 2023'!A:A,'Betaald percentage 2023'!A516)</f>
        <v>0</v>
      </c>
      <c r="F516" s="42">
        <f>SUMIFS('Betaald tarief 2023'!Q:Q,'Betaald tarief 2023'!A:A,'Betaald percentage 2023'!A516)</f>
        <v>0</v>
      </c>
      <c r="G516">
        <f>IFERROR(INDEX(Correcties!B:B,MATCH('Betaald percentage 2023'!A516,Correcties!A:A,0)),"")</f>
        <v>0</v>
      </c>
    </row>
    <row r="517" spans="1:7" x14ac:dyDescent="0.25">
      <c r="A517" s="45"/>
      <c r="B517" s="39" t="str">
        <f>IFERROR(INDEX('Betaald tarief 2023'!B:B,MATCH('Betaald percentage 2023'!A517,'Betaald tarief 2023'!A:A,0)),"")</f>
        <v/>
      </c>
      <c r="C517" s="39" t="str">
        <f>IFERROR(INDEX('Betaald tarief 2023'!C:C,MATCH('Betaald percentage 2023'!A517,'Betaald tarief 2023'!A:A,0)),"")</f>
        <v/>
      </c>
      <c r="D517" s="41" cm="1">
        <f t="array" ref="D517">IFERROR(E517/SUMPRODUCT(('Betaald tarief 2023'!$A$2:$A$100000='Betaald percentage 2023'!A517)*'Betaald tarief 2023'!$H$2:$H$100000*'Betaald tarief 2023'!$O$2:$O$100000),0)</f>
        <v>0</v>
      </c>
      <c r="E517" s="42">
        <f>SUMIFS('Betaald tarief 2023'!G:G,'Betaald tarief 2023'!A:A,'Betaald percentage 2023'!A517)</f>
        <v>0</v>
      </c>
      <c r="F517" s="42">
        <f>SUMIFS('Betaald tarief 2023'!Q:Q,'Betaald tarief 2023'!A:A,'Betaald percentage 2023'!A517)</f>
        <v>0</v>
      </c>
      <c r="G517">
        <f>IFERROR(INDEX(Correcties!B:B,MATCH('Betaald percentage 2023'!A517,Correcties!A:A,0)),"")</f>
        <v>0</v>
      </c>
    </row>
    <row r="518" spans="1:7" x14ac:dyDescent="0.25">
      <c r="A518" s="45"/>
      <c r="B518" s="39" t="str">
        <f>IFERROR(INDEX('Betaald tarief 2023'!B:B,MATCH('Betaald percentage 2023'!A518,'Betaald tarief 2023'!A:A,0)),"")</f>
        <v/>
      </c>
      <c r="C518" s="39" t="str">
        <f>IFERROR(INDEX('Betaald tarief 2023'!C:C,MATCH('Betaald percentage 2023'!A518,'Betaald tarief 2023'!A:A,0)),"")</f>
        <v/>
      </c>
      <c r="D518" s="41" cm="1">
        <f t="array" ref="D518">IFERROR(E518/SUMPRODUCT(('Betaald tarief 2023'!$A$2:$A$100000='Betaald percentage 2023'!A518)*'Betaald tarief 2023'!$H$2:$H$100000*'Betaald tarief 2023'!$O$2:$O$100000),0)</f>
        <v>0</v>
      </c>
      <c r="E518" s="42">
        <f>SUMIFS('Betaald tarief 2023'!G:G,'Betaald tarief 2023'!A:A,'Betaald percentage 2023'!A518)</f>
        <v>0</v>
      </c>
      <c r="F518" s="42">
        <f>SUMIFS('Betaald tarief 2023'!Q:Q,'Betaald tarief 2023'!A:A,'Betaald percentage 2023'!A518)</f>
        <v>0</v>
      </c>
      <c r="G518">
        <f>IFERROR(INDEX(Correcties!B:B,MATCH('Betaald percentage 2023'!A518,Correcties!A:A,0)),"")</f>
        <v>0</v>
      </c>
    </row>
    <row r="519" spans="1:7" x14ac:dyDescent="0.25">
      <c r="A519" s="45"/>
      <c r="B519" s="39" t="str">
        <f>IFERROR(INDEX('Betaald tarief 2023'!B:B,MATCH('Betaald percentage 2023'!A519,'Betaald tarief 2023'!A:A,0)),"")</f>
        <v/>
      </c>
      <c r="C519" s="39" t="str">
        <f>IFERROR(INDEX('Betaald tarief 2023'!C:C,MATCH('Betaald percentage 2023'!A519,'Betaald tarief 2023'!A:A,0)),"")</f>
        <v/>
      </c>
      <c r="D519" s="41" cm="1">
        <f t="array" ref="D519">IFERROR(E519/SUMPRODUCT(('Betaald tarief 2023'!$A$2:$A$100000='Betaald percentage 2023'!A519)*'Betaald tarief 2023'!$H$2:$H$100000*'Betaald tarief 2023'!$O$2:$O$100000),0)</f>
        <v>0</v>
      </c>
      <c r="E519" s="42">
        <f>SUMIFS('Betaald tarief 2023'!G:G,'Betaald tarief 2023'!A:A,'Betaald percentage 2023'!A519)</f>
        <v>0</v>
      </c>
      <c r="F519" s="42">
        <f>SUMIFS('Betaald tarief 2023'!Q:Q,'Betaald tarief 2023'!A:A,'Betaald percentage 2023'!A519)</f>
        <v>0</v>
      </c>
      <c r="G519">
        <f>IFERROR(INDEX(Correcties!B:B,MATCH('Betaald percentage 2023'!A519,Correcties!A:A,0)),"")</f>
        <v>0</v>
      </c>
    </row>
    <row r="520" spans="1:7" x14ac:dyDescent="0.25">
      <c r="A520" s="45"/>
      <c r="B520" s="39" t="str">
        <f>IFERROR(INDEX('Betaald tarief 2023'!B:B,MATCH('Betaald percentage 2023'!A520,'Betaald tarief 2023'!A:A,0)),"")</f>
        <v/>
      </c>
      <c r="C520" s="39" t="str">
        <f>IFERROR(INDEX('Betaald tarief 2023'!C:C,MATCH('Betaald percentage 2023'!A520,'Betaald tarief 2023'!A:A,0)),"")</f>
        <v/>
      </c>
      <c r="D520" s="41" cm="1">
        <f t="array" ref="D520">IFERROR(E520/SUMPRODUCT(('Betaald tarief 2023'!$A$2:$A$100000='Betaald percentage 2023'!A520)*'Betaald tarief 2023'!$H$2:$H$100000*'Betaald tarief 2023'!$O$2:$O$100000),0)</f>
        <v>0</v>
      </c>
      <c r="E520" s="42">
        <f>SUMIFS('Betaald tarief 2023'!G:G,'Betaald tarief 2023'!A:A,'Betaald percentage 2023'!A520)</f>
        <v>0</v>
      </c>
      <c r="F520" s="42">
        <f>SUMIFS('Betaald tarief 2023'!Q:Q,'Betaald tarief 2023'!A:A,'Betaald percentage 2023'!A520)</f>
        <v>0</v>
      </c>
      <c r="G520">
        <f>IFERROR(INDEX(Correcties!B:B,MATCH('Betaald percentage 2023'!A520,Correcties!A:A,0)),"")</f>
        <v>0</v>
      </c>
    </row>
    <row r="521" spans="1:7" x14ac:dyDescent="0.25">
      <c r="A521" s="45"/>
      <c r="B521" s="39" t="str">
        <f>IFERROR(INDEX('Betaald tarief 2023'!B:B,MATCH('Betaald percentage 2023'!A521,'Betaald tarief 2023'!A:A,0)),"")</f>
        <v/>
      </c>
      <c r="C521" s="39" t="str">
        <f>IFERROR(INDEX('Betaald tarief 2023'!C:C,MATCH('Betaald percentage 2023'!A521,'Betaald tarief 2023'!A:A,0)),"")</f>
        <v/>
      </c>
      <c r="D521" s="41" cm="1">
        <f t="array" ref="D521">IFERROR(E521/SUMPRODUCT(('Betaald tarief 2023'!$A$2:$A$100000='Betaald percentage 2023'!A521)*'Betaald tarief 2023'!$H$2:$H$100000*'Betaald tarief 2023'!$O$2:$O$100000),0)</f>
        <v>0</v>
      </c>
      <c r="E521" s="42">
        <f>SUMIFS('Betaald tarief 2023'!G:G,'Betaald tarief 2023'!A:A,'Betaald percentage 2023'!A521)</f>
        <v>0</v>
      </c>
      <c r="F521" s="42">
        <f>SUMIFS('Betaald tarief 2023'!Q:Q,'Betaald tarief 2023'!A:A,'Betaald percentage 2023'!A521)</f>
        <v>0</v>
      </c>
      <c r="G521">
        <f>IFERROR(INDEX(Correcties!B:B,MATCH('Betaald percentage 2023'!A521,Correcties!A:A,0)),"")</f>
        <v>0</v>
      </c>
    </row>
    <row r="522" spans="1:7" x14ac:dyDescent="0.25">
      <c r="A522" s="45"/>
      <c r="B522" s="39" t="str">
        <f>IFERROR(INDEX('Betaald tarief 2023'!B:B,MATCH('Betaald percentage 2023'!A522,'Betaald tarief 2023'!A:A,0)),"")</f>
        <v/>
      </c>
      <c r="C522" s="39" t="str">
        <f>IFERROR(INDEX('Betaald tarief 2023'!C:C,MATCH('Betaald percentage 2023'!A522,'Betaald tarief 2023'!A:A,0)),"")</f>
        <v/>
      </c>
      <c r="D522" s="41" cm="1">
        <f t="array" ref="D522">IFERROR(E522/SUMPRODUCT(('Betaald tarief 2023'!$A$2:$A$100000='Betaald percentage 2023'!A522)*'Betaald tarief 2023'!$H$2:$H$100000*'Betaald tarief 2023'!$O$2:$O$100000),0)</f>
        <v>0</v>
      </c>
      <c r="E522" s="42">
        <f>SUMIFS('Betaald tarief 2023'!G:G,'Betaald tarief 2023'!A:A,'Betaald percentage 2023'!A522)</f>
        <v>0</v>
      </c>
      <c r="F522" s="42">
        <f>SUMIFS('Betaald tarief 2023'!Q:Q,'Betaald tarief 2023'!A:A,'Betaald percentage 2023'!A522)</f>
        <v>0</v>
      </c>
      <c r="G522">
        <f>IFERROR(INDEX(Correcties!B:B,MATCH('Betaald percentage 2023'!A522,Correcties!A:A,0)),"")</f>
        <v>0</v>
      </c>
    </row>
    <row r="523" spans="1:7" x14ac:dyDescent="0.25">
      <c r="A523" s="45"/>
      <c r="B523" s="39" t="str">
        <f>IFERROR(INDEX('Betaald tarief 2023'!B:B,MATCH('Betaald percentage 2023'!A523,'Betaald tarief 2023'!A:A,0)),"")</f>
        <v/>
      </c>
      <c r="C523" s="39" t="str">
        <f>IFERROR(INDEX('Betaald tarief 2023'!C:C,MATCH('Betaald percentage 2023'!A523,'Betaald tarief 2023'!A:A,0)),"")</f>
        <v/>
      </c>
      <c r="D523" s="41" cm="1">
        <f t="array" ref="D523">IFERROR(E523/SUMPRODUCT(('Betaald tarief 2023'!$A$2:$A$100000='Betaald percentage 2023'!A523)*'Betaald tarief 2023'!$H$2:$H$100000*'Betaald tarief 2023'!$O$2:$O$100000),0)</f>
        <v>0</v>
      </c>
      <c r="E523" s="42">
        <f>SUMIFS('Betaald tarief 2023'!G:G,'Betaald tarief 2023'!A:A,'Betaald percentage 2023'!A523)</f>
        <v>0</v>
      </c>
      <c r="F523" s="42">
        <f>SUMIFS('Betaald tarief 2023'!Q:Q,'Betaald tarief 2023'!A:A,'Betaald percentage 2023'!A523)</f>
        <v>0</v>
      </c>
      <c r="G523">
        <f>IFERROR(INDEX(Correcties!B:B,MATCH('Betaald percentage 2023'!A523,Correcties!A:A,0)),"")</f>
        <v>0</v>
      </c>
    </row>
    <row r="524" spans="1:7" x14ac:dyDescent="0.25">
      <c r="A524" s="45"/>
      <c r="B524" s="39" t="str">
        <f>IFERROR(INDEX('Betaald tarief 2023'!B:B,MATCH('Betaald percentage 2023'!A524,'Betaald tarief 2023'!A:A,0)),"")</f>
        <v/>
      </c>
      <c r="C524" s="39" t="str">
        <f>IFERROR(INDEX('Betaald tarief 2023'!C:C,MATCH('Betaald percentage 2023'!A524,'Betaald tarief 2023'!A:A,0)),"")</f>
        <v/>
      </c>
      <c r="D524" s="41" cm="1">
        <f t="array" ref="D524">IFERROR(E524/SUMPRODUCT(('Betaald tarief 2023'!$A$2:$A$100000='Betaald percentage 2023'!A524)*'Betaald tarief 2023'!$H$2:$H$100000*'Betaald tarief 2023'!$O$2:$O$100000),0)</f>
        <v>0</v>
      </c>
      <c r="E524" s="42">
        <f>SUMIFS('Betaald tarief 2023'!G:G,'Betaald tarief 2023'!A:A,'Betaald percentage 2023'!A524)</f>
        <v>0</v>
      </c>
      <c r="F524" s="42">
        <f>SUMIFS('Betaald tarief 2023'!Q:Q,'Betaald tarief 2023'!A:A,'Betaald percentage 2023'!A524)</f>
        <v>0</v>
      </c>
      <c r="G524">
        <f>IFERROR(INDEX(Correcties!B:B,MATCH('Betaald percentage 2023'!A524,Correcties!A:A,0)),"")</f>
        <v>0</v>
      </c>
    </row>
    <row r="525" spans="1:7" x14ac:dyDescent="0.25">
      <c r="A525" s="45"/>
      <c r="B525" s="39" t="str">
        <f>IFERROR(INDEX('Betaald tarief 2023'!B:B,MATCH('Betaald percentage 2023'!A525,'Betaald tarief 2023'!A:A,0)),"")</f>
        <v/>
      </c>
      <c r="C525" s="39" t="str">
        <f>IFERROR(INDEX('Betaald tarief 2023'!C:C,MATCH('Betaald percentage 2023'!A525,'Betaald tarief 2023'!A:A,0)),"")</f>
        <v/>
      </c>
      <c r="D525" s="41" cm="1">
        <f t="array" ref="D525">IFERROR(E525/SUMPRODUCT(('Betaald tarief 2023'!$A$2:$A$100000='Betaald percentage 2023'!A525)*'Betaald tarief 2023'!$H$2:$H$100000*'Betaald tarief 2023'!$O$2:$O$100000),0)</f>
        <v>0</v>
      </c>
      <c r="E525" s="42">
        <f>SUMIFS('Betaald tarief 2023'!G:G,'Betaald tarief 2023'!A:A,'Betaald percentage 2023'!A525)</f>
        <v>0</v>
      </c>
      <c r="F525" s="42">
        <f>SUMIFS('Betaald tarief 2023'!Q:Q,'Betaald tarief 2023'!A:A,'Betaald percentage 2023'!A525)</f>
        <v>0</v>
      </c>
      <c r="G525">
        <f>IFERROR(INDEX(Correcties!B:B,MATCH('Betaald percentage 2023'!A525,Correcties!A:A,0)),"")</f>
        <v>0</v>
      </c>
    </row>
    <row r="526" spans="1:7" x14ac:dyDescent="0.25">
      <c r="A526" s="45"/>
      <c r="B526" s="39" t="str">
        <f>IFERROR(INDEX('Betaald tarief 2023'!B:B,MATCH('Betaald percentage 2023'!A526,'Betaald tarief 2023'!A:A,0)),"")</f>
        <v/>
      </c>
      <c r="C526" s="39" t="str">
        <f>IFERROR(INDEX('Betaald tarief 2023'!C:C,MATCH('Betaald percentage 2023'!A526,'Betaald tarief 2023'!A:A,0)),"")</f>
        <v/>
      </c>
      <c r="D526" s="41" cm="1">
        <f t="array" ref="D526">IFERROR(E526/SUMPRODUCT(('Betaald tarief 2023'!$A$2:$A$100000='Betaald percentage 2023'!A526)*'Betaald tarief 2023'!$H$2:$H$100000*'Betaald tarief 2023'!$O$2:$O$100000),0)</f>
        <v>0</v>
      </c>
      <c r="E526" s="42">
        <f>SUMIFS('Betaald tarief 2023'!G:G,'Betaald tarief 2023'!A:A,'Betaald percentage 2023'!A526)</f>
        <v>0</v>
      </c>
      <c r="F526" s="42">
        <f>SUMIFS('Betaald tarief 2023'!Q:Q,'Betaald tarief 2023'!A:A,'Betaald percentage 2023'!A526)</f>
        <v>0</v>
      </c>
      <c r="G526">
        <f>IFERROR(INDEX(Correcties!B:B,MATCH('Betaald percentage 2023'!A526,Correcties!A:A,0)),"")</f>
        <v>0</v>
      </c>
    </row>
    <row r="527" spans="1:7" x14ac:dyDescent="0.25">
      <c r="A527" s="45"/>
      <c r="B527" s="39" t="str">
        <f>IFERROR(INDEX('Betaald tarief 2023'!B:B,MATCH('Betaald percentage 2023'!A527,'Betaald tarief 2023'!A:A,0)),"")</f>
        <v/>
      </c>
      <c r="C527" s="39" t="str">
        <f>IFERROR(INDEX('Betaald tarief 2023'!C:C,MATCH('Betaald percentage 2023'!A527,'Betaald tarief 2023'!A:A,0)),"")</f>
        <v/>
      </c>
      <c r="D527" s="41" cm="1">
        <f t="array" ref="D527">IFERROR(E527/SUMPRODUCT(('Betaald tarief 2023'!$A$2:$A$100000='Betaald percentage 2023'!A527)*'Betaald tarief 2023'!$H$2:$H$100000*'Betaald tarief 2023'!$O$2:$O$100000),0)</f>
        <v>0</v>
      </c>
      <c r="E527" s="42">
        <f>SUMIFS('Betaald tarief 2023'!G:G,'Betaald tarief 2023'!A:A,'Betaald percentage 2023'!A527)</f>
        <v>0</v>
      </c>
      <c r="F527" s="42">
        <f>SUMIFS('Betaald tarief 2023'!Q:Q,'Betaald tarief 2023'!A:A,'Betaald percentage 2023'!A527)</f>
        <v>0</v>
      </c>
      <c r="G527">
        <f>IFERROR(INDEX(Correcties!B:B,MATCH('Betaald percentage 2023'!A527,Correcties!A:A,0)),"")</f>
        <v>0</v>
      </c>
    </row>
    <row r="528" spans="1:7" x14ac:dyDescent="0.25">
      <c r="A528" s="45"/>
      <c r="B528" s="39" t="str">
        <f>IFERROR(INDEX('Betaald tarief 2023'!B:B,MATCH('Betaald percentage 2023'!A528,'Betaald tarief 2023'!A:A,0)),"")</f>
        <v/>
      </c>
      <c r="C528" s="39" t="str">
        <f>IFERROR(INDEX('Betaald tarief 2023'!C:C,MATCH('Betaald percentage 2023'!A528,'Betaald tarief 2023'!A:A,0)),"")</f>
        <v/>
      </c>
      <c r="D528" s="41" cm="1">
        <f t="array" ref="D528">IFERROR(E528/SUMPRODUCT(('Betaald tarief 2023'!$A$2:$A$100000='Betaald percentage 2023'!A528)*'Betaald tarief 2023'!$H$2:$H$100000*'Betaald tarief 2023'!$O$2:$O$100000),0)</f>
        <v>0</v>
      </c>
      <c r="E528" s="42">
        <f>SUMIFS('Betaald tarief 2023'!G:G,'Betaald tarief 2023'!A:A,'Betaald percentage 2023'!A528)</f>
        <v>0</v>
      </c>
      <c r="F528" s="42">
        <f>SUMIFS('Betaald tarief 2023'!Q:Q,'Betaald tarief 2023'!A:A,'Betaald percentage 2023'!A528)</f>
        <v>0</v>
      </c>
      <c r="G528">
        <f>IFERROR(INDEX(Correcties!B:B,MATCH('Betaald percentage 2023'!A528,Correcties!A:A,0)),"")</f>
        <v>0</v>
      </c>
    </row>
    <row r="529" spans="1:7" x14ac:dyDescent="0.25">
      <c r="A529" s="45"/>
      <c r="B529" s="39" t="str">
        <f>IFERROR(INDEX('Betaald tarief 2023'!B:B,MATCH('Betaald percentage 2023'!A529,'Betaald tarief 2023'!A:A,0)),"")</f>
        <v/>
      </c>
      <c r="C529" s="39" t="str">
        <f>IFERROR(INDEX('Betaald tarief 2023'!C:C,MATCH('Betaald percentage 2023'!A529,'Betaald tarief 2023'!A:A,0)),"")</f>
        <v/>
      </c>
      <c r="D529" s="41" cm="1">
        <f t="array" ref="D529">IFERROR(E529/SUMPRODUCT(('Betaald tarief 2023'!$A$2:$A$100000='Betaald percentage 2023'!A529)*'Betaald tarief 2023'!$H$2:$H$100000*'Betaald tarief 2023'!$O$2:$O$100000),0)</f>
        <v>0</v>
      </c>
      <c r="E529" s="42">
        <f>SUMIFS('Betaald tarief 2023'!G:G,'Betaald tarief 2023'!A:A,'Betaald percentage 2023'!A529)</f>
        <v>0</v>
      </c>
      <c r="F529" s="42">
        <f>SUMIFS('Betaald tarief 2023'!Q:Q,'Betaald tarief 2023'!A:A,'Betaald percentage 2023'!A529)</f>
        <v>0</v>
      </c>
      <c r="G529">
        <f>IFERROR(INDEX(Correcties!B:B,MATCH('Betaald percentage 2023'!A529,Correcties!A:A,0)),"")</f>
        <v>0</v>
      </c>
    </row>
    <row r="530" spans="1:7" x14ac:dyDescent="0.25">
      <c r="A530" s="45"/>
      <c r="B530" s="39" t="str">
        <f>IFERROR(INDEX('Betaald tarief 2023'!B:B,MATCH('Betaald percentage 2023'!A530,'Betaald tarief 2023'!A:A,0)),"")</f>
        <v/>
      </c>
      <c r="C530" s="39" t="str">
        <f>IFERROR(INDEX('Betaald tarief 2023'!C:C,MATCH('Betaald percentage 2023'!A530,'Betaald tarief 2023'!A:A,0)),"")</f>
        <v/>
      </c>
      <c r="D530" s="41" cm="1">
        <f t="array" ref="D530">IFERROR(E530/SUMPRODUCT(('Betaald tarief 2023'!$A$2:$A$100000='Betaald percentage 2023'!A530)*'Betaald tarief 2023'!$H$2:$H$100000*'Betaald tarief 2023'!$O$2:$O$100000),0)</f>
        <v>0</v>
      </c>
      <c r="E530" s="42">
        <f>SUMIFS('Betaald tarief 2023'!G:G,'Betaald tarief 2023'!A:A,'Betaald percentage 2023'!A530)</f>
        <v>0</v>
      </c>
      <c r="F530" s="42">
        <f>SUMIFS('Betaald tarief 2023'!Q:Q,'Betaald tarief 2023'!A:A,'Betaald percentage 2023'!A530)</f>
        <v>0</v>
      </c>
      <c r="G530">
        <f>IFERROR(INDEX(Correcties!B:B,MATCH('Betaald percentage 2023'!A530,Correcties!A:A,0)),"")</f>
        <v>0</v>
      </c>
    </row>
    <row r="531" spans="1:7" x14ac:dyDescent="0.25">
      <c r="A531" s="45"/>
      <c r="B531" s="39" t="str">
        <f>IFERROR(INDEX('Betaald tarief 2023'!B:B,MATCH('Betaald percentage 2023'!A531,'Betaald tarief 2023'!A:A,0)),"")</f>
        <v/>
      </c>
      <c r="C531" s="39" t="str">
        <f>IFERROR(INDEX('Betaald tarief 2023'!C:C,MATCH('Betaald percentage 2023'!A531,'Betaald tarief 2023'!A:A,0)),"")</f>
        <v/>
      </c>
      <c r="D531" s="41" cm="1">
        <f t="array" ref="D531">IFERROR(E531/SUMPRODUCT(('Betaald tarief 2023'!$A$2:$A$100000='Betaald percentage 2023'!A531)*'Betaald tarief 2023'!$H$2:$H$100000*'Betaald tarief 2023'!$O$2:$O$100000),0)</f>
        <v>0</v>
      </c>
      <c r="E531" s="42">
        <f>SUMIFS('Betaald tarief 2023'!G:G,'Betaald tarief 2023'!A:A,'Betaald percentage 2023'!A531)</f>
        <v>0</v>
      </c>
      <c r="F531" s="42">
        <f>SUMIFS('Betaald tarief 2023'!Q:Q,'Betaald tarief 2023'!A:A,'Betaald percentage 2023'!A531)</f>
        <v>0</v>
      </c>
      <c r="G531">
        <f>IFERROR(INDEX(Correcties!B:B,MATCH('Betaald percentage 2023'!A531,Correcties!A:A,0)),"")</f>
        <v>0</v>
      </c>
    </row>
    <row r="532" spans="1:7" x14ac:dyDescent="0.25">
      <c r="A532" s="45"/>
      <c r="B532" s="39" t="str">
        <f>IFERROR(INDEX('Betaald tarief 2023'!B:B,MATCH('Betaald percentage 2023'!A532,'Betaald tarief 2023'!A:A,0)),"")</f>
        <v/>
      </c>
      <c r="C532" s="39" t="str">
        <f>IFERROR(INDEX('Betaald tarief 2023'!C:C,MATCH('Betaald percentage 2023'!A532,'Betaald tarief 2023'!A:A,0)),"")</f>
        <v/>
      </c>
      <c r="D532" s="41" cm="1">
        <f t="array" ref="D532">IFERROR(E532/SUMPRODUCT(('Betaald tarief 2023'!$A$2:$A$100000='Betaald percentage 2023'!A532)*'Betaald tarief 2023'!$H$2:$H$100000*'Betaald tarief 2023'!$O$2:$O$100000),0)</f>
        <v>0</v>
      </c>
      <c r="E532" s="42">
        <f>SUMIFS('Betaald tarief 2023'!G:G,'Betaald tarief 2023'!A:A,'Betaald percentage 2023'!A532)</f>
        <v>0</v>
      </c>
      <c r="F532" s="42">
        <f>SUMIFS('Betaald tarief 2023'!Q:Q,'Betaald tarief 2023'!A:A,'Betaald percentage 2023'!A532)</f>
        <v>0</v>
      </c>
      <c r="G532">
        <f>IFERROR(INDEX(Correcties!B:B,MATCH('Betaald percentage 2023'!A532,Correcties!A:A,0)),"")</f>
        <v>0</v>
      </c>
    </row>
    <row r="533" spans="1:7" x14ac:dyDescent="0.25">
      <c r="A533" s="45"/>
      <c r="B533" s="39" t="str">
        <f>IFERROR(INDEX('Betaald tarief 2023'!B:B,MATCH('Betaald percentage 2023'!A533,'Betaald tarief 2023'!A:A,0)),"")</f>
        <v/>
      </c>
      <c r="C533" s="39" t="str">
        <f>IFERROR(INDEX('Betaald tarief 2023'!C:C,MATCH('Betaald percentage 2023'!A533,'Betaald tarief 2023'!A:A,0)),"")</f>
        <v/>
      </c>
      <c r="D533" s="41" cm="1">
        <f t="array" ref="D533">IFERROR(E533/SUMPRODUCT(('Betaald tarief 2023'!$A$2:$A$100000='Betaald percentage 2023'!A533)*'Betaald tarief 2023'!$H$2:$H$100000*'Betaald tarief 2023'!$O$2:$O$100000),0)</f>
        <v>0</v>
      </c>
      <c r="E533" s="42">
        <f>SUMIFS('Betaald tarief 2023'!G:G,'Betaald tarief 2023'!A:A,'Betaald percentage 2023'!A533)</f>
        <v>0</v>
      </c>
      <c r="F533" s="42">
        <f>SUMIFS('Betaald tarief 2023'!Q:Q,'Betaald tarief 2023'!A:A,'Betaald percentage 2023'!A533)</f>
        <v>0</v>
      </c>
      <c r="G533">
        <f>IFERROR(INDEX(Correcties!B:B,MATCH('Betaald percentage 2023'!A533,Correcties!A:A,0)),"")</f>
        <v>0</v>
      </c>
    </row>
    <row r="534" spans="1:7" x14ac:dyDescent="0.25">
      <c r="A534" s="45"/>
      <c r="B534" s="39" t="str">
        <f>IFERROR(INDEX('Betaald tarief 2023'!B:B,MATCH('Betaald percentage 2023'!A534,'Betaald tarief 2023'!A:A,0)),"")</f>
        <v/>
      </c>
      <c r="C534" s="39" t="str">
        <f>IFERROR(INDEX('Betaald tarief 2023'!C:C,MATCH('Betaald percentage 2023'!A534,'Betaald tarief 2023'!A:A,0)),"")</f>
        <v/>
      </c>
      <c r="D534" s="41" cm="1">
        <f t="array" ref="D534">IFERROR(E534/SUMPRODUCT(('Betaald tarief 2023'!$A$2:$A$100000='Betaald percentage 2023'!A534)*'Betaald tarief 2023'!$H$2:$H$100000*'Betaald tarief 2023'!$O$2:$O$100000),0)</f>
        <v>0</v>
      </c>
      <c r="E534" s="42">
        <f>SUMIFS('Betaald tarief 2023'!G:G,'Betaald tarief 2023'!A:A,'Betaald percentage 2023'!A534)</f>
        <v>0</v>
      </c>
      <c r="F534" s="42">
        <f>SUMIFS('Betaald tarief 2023'!Q:Q,'Betaald tarief 2023'!A:A,'Betaald percentage 2023'!A534)</f>
        <v>0</v>
      </c>
      <c r="G534">
        <f>IFERROR(INDEX(Correcties!B:B,MATCH('Betaald percentage 2023'!A534,Correcties!A:A,0)),"")</f>
        <v>0</v>
      </c>
    </row>
    <row r="535" spans="1:7" x14ac:dyDescent="0.25">
      <c r="A535" s="45"/>
      <c r="B535" s="39" t="str">
        <f>IFERROR(INDEX('Betaald tarief 2023'!B:B,MATCH('Betaald percentage 2023'!A535,'Betaald tarief 2023'!A:A,0)),"")</f>
        <v/>
      </c>
      <c r="C535" s="39" t="str">
        <f>IFERROR(INDEX('Betaald tarief 2023'!C:C,MATCH('Betaald percentage 2023'!A535,'Betaald tarief 2023'!A:A,0)),"")</f>
        <v/>
      </c>
      <c r="D535" s="41" cm="1">
        <f t="array" ref="D535">IFERROR(E535/SUMPRODUCT(('Betaald tarief 2023'!$A$2:$A$100000='Betaald percentage 2023'!A535)*'Betaald tarief 2023'!$H$2:$H$100000*'Betaald tarief 2023'!$O$2:$O$100000),0)</f>
        <v>0</v>
      </c>
      <c r="E535" s="42">
        <f>SUMIFS('Betaald tarief 2023'!G:G,'Betaald tarief 2023'!A:A,'Betaald percentage 2023'!A535)</f>
        <v>0</v>
      </c>
      <c r="F535" s="42">
        <f>SUMIFS('Betaald tarief 2023'!Q:Q,'Betaald tarief 2023'!A:A,'Betaald percentage 2023'!A535)</f>
        <v>0</v>
      </c>
      <c r="G535">
        <f>IFERROR(INDEX(Correcties!B:B,MATCH('Betaald percentage 2023'!A535,Correcties!A:A,0)),"")</f>
        <v>0</v>
      </c>
    </row>
    <row r="536" spans="1:7" x14ac:dyDescent="0.25">
      <c r="A536" s="45"/>
      <c r="B536" s="39" t="str">
        <f>IFERROR(INDEX('Betaald tarief 2023'!B:B,MATCH('Betaald percentage 2023'!A536,'Betaald tarief 2023'!A:A,0)),"")</f>
        <v/>
      </c>
      <c r="C536" s="39" t="str">
        <f>IFERROR(INDEX('Betaald tarief 2023'!C:C,MATCH('Betaald percentage 2023'!A536,'Betaald tarief 2023'!A:A,0)),"")</f>
        <v/>
      </c>
      <c r="D536" s="41" cm="1">
        <f t="array" ref="D536">IFERROR(E536/SUMPRODUCT(('Betaald tarief 2023'!$A$2:$A$100000='Betaald percentage 2023'!A536)*'Betaald tarief 2023'!$H$2:$H$100000*'Betaald tarief 2023'!$O$2:$O$100000),0)</f>
        <v>0</v>
      </c>
      <c r="E536" s="42">
        <f>SUMIFS('Betaald tarief 2023'!G:G,'Betaald tarief 2023'!A:A,'Betaald percentage 2023'!A536)</f>
        <v>0</v>
      </c>
      <c r="F536" s="42">
        <f>SUMIFS('Betaald tarief 2023'!Q:Q,'Betaald tarief 2023'!A:A,'Betaald percentage 2023'!A536)</f>
        <v>0</v>
      </c>
      <c r="G536">
        <f>IFERROR(INDEX(Correcties!B:B,MATCH('Betaald percentage 2023'!A536,Correcties!A:A,0)),"")</f>
        <v>0</v>
      </c>
    </row>
    <row r="537" spans="1:7" x14ac:dyDescent="0.25">
      <c r="A537" s="45"/>
      <c r="B537" s="39" t="str">
        <f>IFERROR(INDEX('Betaald tarief 2023'!B:B,MATCH('Betaald percentage 2023'!A537,'Betaald tarief 2023'!A:A,0)),"")</f>
        <v/>
      </c>
      <c r="C537" s="39" t="str">
        <f>IFERROR(INDEX('Betaald tarief 2023'!C:C,MATCH('Betaald percentage 2023'!A537,'Betaald tarief 2023'!A:A,0)),"")</f>
        <v/>
      </c>
      <c r="D537" s="41" cm="1">
        <f t="array" ref="D537">IFERROR(E537/SUMPRODUCT(('Betaald tarief 2023'!$A$2:$A$100000='Betaald percentage 2023'!A537)*'Betaald tarief 2023'!$H$2:$H$100000*'Betaald tarief 2023'!$O$2:$O$100000),0)</f>
        <v>0</v>
      </c>
      <c r="E537" s="42">
        <f>SUMIFS('Betaald tarief 2023'!G:G,'Betaald tarief 2023'!A:A,'Betaald percentage 2023'!A537)</f>
        <v>0</v>
      </c>
      <c r="F537" s="42">
        <f>SUMIFS('Betaald tarief 2023'!Q:Q,'Betaald tarief 2023'!A:A,'Betaald percentage 2023'!A537)</f>
        <v>0</v>
      </c>
      <c r="G537">
        <f>IFERROR(INDEX(Correcties!B:B,MATCH('Betaald percentage 2023'!A537,Correcties!A:A,0)),"")</f>
        <v>0</v>
      </c>
    </row>
    <row r="538" spans="1:7" x14ac:dyDescent="0.25">
      <c r="A538" s="45"/>
      <c r="B538" s="39" t="str">
        <f>IFERROR(INDEX('Betaald tarief 2023'!B:B,MATCH('Betaald percentage 2023'!A538,'Betaald tarief 2023'!A:A,0)),"")</f>
        <v/>
      </c>
      <c r="C538" s="39" t="str">
        <f>IFERROR(INDEX('Betaald tarief 2023'!C:C,MATCH('Betaald percentage 2023'!A538,'Betaald tarief 2023'!A:A,0)),"")</f>
        <v/>
      </c>
      <c r="D538" s="41" cm="1">
        <f t="array" ref="D538">IFERROR(E538/SUMPRODUCT(('Betaald tarief 2023'!$A$2:$A$100000='Betaald percentage 2023'!A538)*'Betaald tarief 2023'!$H$2:$H$100000*'Betaald tarief 2023'!$O$2:$O$100000),0)</f>
        <v>0</v>
      </c>
      <c r="E538" s="42">
        <f>SUMIFS('Betaald tarief 2023'!G:G,'Betaald tarief 2023'!A:A,'Betaald percentage 2023'!A538)</f>
        <v>0</v>
      </c>
      <c r="F538" s="42">
        <f>SUMIFS('Betaald tarief 2023'!Q:Q,'Betaald tarief 2023'!A:A,'Betaald percentage 2023'!A538)</f>
        <v>0</v>
      </c>
      <c r="G538">
        <f>IFERROR(INDEX(Correcties!B:B,MATCH('Betaald percentage 2023'!A538,Correcties!A:A,0)),"")</f>
        <v>0</v>
      </c>
    </row>
    <row r="539" spans="1:7" x14ac:dyDescent="0.25">
      <c r="A539" s="45"/>
      <c r="B539" s="39" t="str">
        <f>IFERROR(INDEX('Betaald tarief 2023'!B:B,MATCH('Betaald percentage 2023'!A539,'Betaald tarief 2023'!A:A,0)),"")</f>
        <v/>
      </c>
      <c r="C539" s="39" t="str">
        <f>IFERROR(INDEX('Betaald tarief 2023'!C:C,MATCH('Betaald percentage 2023'!A539,'Betaald tarief 2023'!A:A,0)),"")</f>
        <v/>
      </c>
      <c r="D539" s="41" cm="1">
        <f t="array" ref="D539">IFERROR(E539/SUMPRODUCT(('Betaald tarief 2023'!$A$2:$A$100000='Betaald percentage 2023'!A539)*'Betaald tarief 2023'!$H$2:$H$100000*'Betaald tarief 2023'!$O$2:$O$100000),0)</f>
        <v>0</v>
      </c>
      <c r="E539" s="42">
        <f>SUMIFS('Betaald tarief 2023'!G:G,'Betaald tarief 2023'!A:A,'Betaald percentage 2023'!A539)</f>
        <v>0</v>
      </c>
      <c r="F539" s="42">
        <f>SUMIFS('Betaald tarief 2023'!Q:Q,'Betaald tarief 2023'!A:A,'Betaald percentage 2023'!A539)</f>
        <v>0</v>
      </c>
      <c r="G539">
        <f>IFERROR(INDEX(Correcties!B:B,MATCH('Betaald percentage 2023'!A539,Correcties!A:A,0)),"")</f>
        <v>0</v>
      </c>
    </row>
    <row r="540" spans="1:7" x14ac:dyDescent="0.25">
      <c r="A540" s="45"/>
      <c r="B540" s="39" t="str">
        <f>IFERROR(INDEX('Betaald tarief 2023'!B:B,MATCH('Betaald percentage 2023'!A540,'Betaald tarief 2023'!A:A,0)),"")</f>
        <v/>
      </c>
      <c r="C540" s="39" t="str">
        <f>IFERROR(INDEX('Betaald tarief 2023'!C:C,MATCH('Betaald percentage 2023'!A540,'Betaald tarief 2023'!A:A,0)),"")</f>
        <v/>
      </c>
      <c r="D540" s="41" cm="1">
        <f t="array" ref="D540">IFERROR(E540/SUMPRODUCT(('Betaald tarief 2023'!$A$2:$A$100000='Betaald percentage 2023'!A540)*'Betaald tarief 2023'!$H$2:$H$100000*'Betaald tarief 2023'!$O$2:$O$100000),0)</f>
        <v>0</v>
      </c>
      <c r="E540" s="42">
        <f>SUMIFS('Betaald tarief 2023'!G:G,'Betaald tarief 2023'!A:A,'Betaald percentage 2023'!A540)</f>
        <v>0</v>
      </c>
      <c r="F540" s="42">
        <f>SUMIFS('Betaald tarief 2023'!Q:Q,'Betaald tarief 2023'!A:A,'Betaald percentage 2023'!A540)</f>
        <v>0</v>
      </c>
      <c r="G540">
        <f>IFERROR(INDEX(Correcties!B:B,MATCH('Betaald percentage 2023'!A540,Correcties!A:A,0)),"")</f>
        <v>0</v>
      </c>
    </row>
    <row r="541" spans="1:7" x14ac:dyDescent="0.25">
      <c r="A541" s="45"/>
      <c r="B541" s="39" t="str">
        <f>IFERROR(INDEX('Betaald tarief 2023'!B:B,MATCH('Betaald percentage 2023'!A541,'Betaald tarief 2023'!A:A,0)),"")</f>
        <v/>
      </c>
      <c r="C541" s="39" t="str">
        <f>IFERROR(INDEX('Betaald tarief 2023'!C:C,MATCH('Betaald percentage 2023'!A541,'Betaald tarief 2023'!A:A,0)),"")</f>
        <v/>
      </c>
      <c r="D541" s="41" cm="1">
        <f t="array" ref="D541">IFERROR(E541/SUMPRODUCT(('Betaald tarief 2023'!$A$2:$A$100000='Betaald percentage 2023'!A541)*'Betaald tarief 2023'!$H$2:$H$100000*'Betaald tarief 2023'!$O$2:$O$100000),0)</f>
        <v>0</v>
      </c>
      <c r="E541" s="42">
        <f>SUMIFS('Betaald tarief 2023'!G:G,'Betaald tarief 2023'!A:A,'Betaald percentage 2023'!A541)</f>
        <v>0</v>
      </c>
      <c r="F541" s="42">
        <f>SUMIFS('Betaald tarief 2023'!Q:Q,'Betaald tarief 2023'!A:A,'Betaald percentage 2023'!A541)</f>
        <v>0</v>
      </c>
      <c r="G541">
        <f>IFERROR(INDEX(Correcties!B:B,MATCH('Betaald percentage 2023'!A541,Correcties!A:A,0)),"")</f>
        <v>0</v>
      </c>
    </row>
    <row r="542" spans="1:7" x14ac:dyDescent="0.25">
      <c r="A542" s="45"/>
      <c r="B542" s="39" t="str">
        <f>IFERROR(INDEX('Betaald tarief 2023'!B:B,MATCH('Betaald percentage 2023'!A542,'Betaald tarief 2023'!A:A,0)),"")</f>
        <v/>
      </c>
      <c r="C542" s="39" t="str">
        <f>IFERROR(INDEX('Betaald tarief 2023'!C:C,MATCH('Betaald percentage 2023'!A542,'Betaald tarief 2023'!A:A,0)),"")</f>
        <v/>
      </c>
      <c r="D542" s="41" cm="1">
        <f t="array" ref="D542">IFERROR(E542/SUMPRODUCT(('Betaald tarief 2023'!$A$2:$A$100000='Betaald percentage 2023'!A542)*'Betaald tarief 2023'!$H$2:$H$100000*'Betaald tarief 2023'!$O$2:$O$100000),0)</f>
        <v>0</v>
      </c>
      <c r="E542" s="42">
        <f>SUMIFS('Betaald tarief 2023'!G:G,'Betaald tarief 2023'!A:A,'Betaald percentage 2023'!A542)</f>
        <v>0</v>
      </c>
      <c r="F542" s="42">
        <f>SUMIFS('Betaald tarief 2023'!Q:Q,'Betaald tarief 2023'!A:A,'Betaald percentage 2023'!A542)</f>
        <v>0</v>
      </c>
      <c r="G542">
        <f>IFERROR(INDEX(Correcties!B:B,MATCH('Betaald percentage 2023'!A542,Correcties!A:A,0)),"")</f>
        <v>0</v>
      </c>
    </row>
    <row r="543" spans="1:7" x14ac:dyDescent="0.25">
      <c r="A543" s="45"/>
      <c r="B543" s="39" t="str">
        <f>IFERROR(INDEX('Betaald tarief 2023'!B:B,MATCH('Betaald percentage 2023'!A543,'Betaald tarief 2023'!A:A,0)),"")</f>
        <v/>
      </c>
      <c r="C543" s="39" t="str">
        <f>IFERROR(INDEX('Betaald tarief 2023'!C:C,MATCH('Betaald percentage 2023'!A543,'Betaald tarief 2023'!A:A,0)),"")</f>
        <v/>
      </c>
      <c r="D543" s="41" cm="1">
        <f t="array" ref="D543">IFERROR(E543/SUMPRODUCT(('Betaald tarief 2023'!$A$2:$A$100000='Betaald percentage 2023'!A543)*'Betaald tarief 2023'!$H$2:$H$100000*'Betaald tarief 2023'!$O$2:$O$100000),0)</f>
        <v>0</v>
      </c>
      <c r="E543" s="42">
        <f>SUMIFS('Betaald tarief 2023'!G:G,'Betaald tarief 2023'!A:A,'Betaald percentage 2023'!A543)</f>
        <v>0</v>
      </c>
      <c r="F543" s="42">
        <f>SUMIFS('Betaald tarief 2023'!Q:Q,'Betaald tarief 2023'!A:A,'Betaald percentage 2023'!A543)</f>
        <v>0</v>
      </c>
      <c r="G543">
        <f>IFERROR(INDEX(Correcties!B:B,MATCH('Betaald percentage 2023'!A543,Correcties!A:A,0)),"")</f>
        <v>0</v>
      </c>
    </row>
    <row r="544" spans="1:7" x14ac:dyDescent="0.25">
      <c r="A544" s="45"/>
      <c r="B544" s="39" t="str">
        <f>IFERROR(INDEX('Betaald tarief 2023'!B:B,MATCH('Betaald percentage 2023'!A544,'Betaald tarief 2023'!A:A,0)),"")</f>
        <v/>
      </c>
      <c r="C544" s="39" t="str">
        <f>IFERROR(INDEX('Betaald tarief 2023'!C:C,MATCH('Betaald percentage 2023'!A544,'Betaald tarief 2023'!A:A,0)),"")</f>
        <v/>
      </c>
      <c r="D544" s="41" cm="1">
        <f t="array" ref="D544">IFERROR(E544/SUMPRODUCT(('Betaald tarief 2023'!$A$2:$A$100000='Betaald percentage 2023'!A544)*'Betaald tarief 2023'!$H$2:$H$100000*'Betaald tarief 2023'!$O$2:$O$100000),0)</f>
        <v>0</v>
      </c>
      <c r="E544" s="42">
        <f>SUMIFS('Betaald tarief 2023'!G:G,'Betaald tarief 2023'!A:A,'Betaald percentage 2023'!A544)</f>
        <v>0</v>
      </c>
      <c r="F544" s="42">
        <f>SUMIFS('Betaald tarief 2023'!Q:Q,'Betaald tarief 2023'!A:A,'Betaald percentage 2023'!A544)</f>
        <v>0</v>
      </c>
      <c r="G544">
        <f>IFERROR(INDEX(Correcties!B:B,MATCH('Betaald percentage 2023'!A544,Correcties!A:A,0)),"")</f>
        <v>0</v>
      </c>
    </row>
    <row r="545" spans="1:7" x14ac:dyDescent="0.25">
      <c r="A545" s="45"/>
      <c r="B545" s="39" t="str">
        <f>IFERROR(INDEX('Betaald tarief 2023'!B:B,MATCH('Betaald percentage 2023'!A545,'Betaald tarief 2023'!A:A,0)),"")</f>
        <v/>
      </c>
      <c r="C545" s="39" t="str">
        <f>IFERROR(INDEX('Betaald tarief 2023'!C:C,MATCH('Betaald percentage 2023'!A545,'Betaald tarief 2023'!A:A,0)),"")</f>
        <v/>
      </c>
      <c r="D545" s="41" cm="1">
        <f t="array" ref="D545">IFERROR(E545/SUMPRODUCT(('Betaald tarief 2023'!$A$2:$A$100000='Betaald percentage 2023'!A545)*'Betaald tarief 2023'!$H$2:$H$100000*'Betaald tarief 2023'!$O$2:$O$100000),0)</f>
        <v>0</v>
      </c>
      <c r="E545" s="42">
        <f>SUMIFS('Betaald tarief 2023'!G:G,'Betaald tarief 2023'!A:A,'Betaald percentage 2023'!A545)</f>
        <v>0</v>
      </c>
      <c r="F545" s="42">
        <f>SUMIFS('Betaald tarief 2023'!Q:Q,'Betaald tarief 2023'!A:A,'Betaald percentage 2023'!A545)</f>
        <v>0</v>
      </c>
      <c r="G545">
        <f>IFERROR(INDEX(Correcties!B:B,MATCH('Betaald percentage 2023'!A545,Correcties!A:A,0)),"")</f>
        <v>0</v>
      </c>
    </row>
    <row r="546" spans="1:7" x14ac:dyDescent="0.25">
      <c r="A546" s="45"/>
      <c r="B546" s="39" t="str">
        <f>IFERROR(INDEX('Betaald tarief 2023'!B:B,MATCH('Betaald percentage 2023'!A546,'Betaald tarief 2023'!A:A,0)),"")</f>
        <v/>
      </c>
      <c r="C546" s="39" t="str">
        <f>IFERROR(INDEX('Betaald tarief 2023'!C:C,MATCH('Betaald percentage 2023'!A546,'Betaald tarief 2023'!A:A,0)),"")</f>
        <v/>
      </c>
      <c r="D546" s="41" cm="1">
        <f t="array" ref="D546">IFERROR(E546/SUMPRODUCT(('Betaald tarief 2023'!$A$2:$A$100000='Betaald percentage 2023'!A546)*'Betaald tarief 2023'!$H$2:$H$100000*'Betaald tarief 2023'!$O$2:$O$100000),0)</f>
        <v>0</v>
      </c>
      <c r="E546" s="42">
        <f>SUMIFS('Betaald tarief 2023'!G:G,'Betaald tarief 2023'!A:A,'Betaald percentage 2023'!A546)</f>
        <v>0</v>
      </c>
      <c r="F546" s="42">
        <f>SUMIFS('Betaald tarief 2023'!Q:Q,'Betaald tarief 2023'!A:A,'Betaald percentage 2023'!A546)</f>
        <v>0</v>
      </c>
      <c r="G546">
        <f>IFERROR(INDEX(Correcties!B:B,MATCH('Betaald percentage 2023'!A546,Correcties!A:A,0)),"")</f>
        <v>0</v>
      </c>
    </row>
    <row r="547" spans="1:7" x14ac:dyDescent="0.25">
      <c r="A547" s="45"/>
      <c r="B547" s="39" t="str">
        <f>IFERROR(INDEX('Betaald tarief 2023'!B:B,MATCH('Betaald percentage 2023'!A547,'Betaald tarief 2023'!A:A,0)),"")</f>
        <v/>
      </c>
      <c r="C547" s="39" t="str">
        <f>IFERROR(INDEX('Betaald tarief 2023'!C:C,MATCH('Betaald percentage 2023'!A547,'Betaald tarief 2023'!A:A,0)),"")</f>
        <v/>
      </c>
      <c r="D547" s="41" cm="1">
        <f t="array" ref="D547">IFERROR(E547/SUMPRODUCT(('Betaald tarief 2023'!$A$2:$A$100000='Betaald percentage 2023'!A547)*'Betaald tarief 2023'!$H$2:$H$100000*'Betaald tarief 2023'!$O$2:$O$100000),0)</f>
        <v>0</v>
      </c>
      <c r="E547" s="42">
        <f>SUMIFS('Betaald tarief 2023'!G:G,'Betaald tarief 2023'!A:A,'Betaald percentage 2023'!A547)</f>
        <v>0</v>
      </c>
      <c r="F547" s="42">
        <f>SUMIFS('Betaald tarief 2023'!Q:Q,'Betaald tarief 2023'!A:A,'Betaald percentage 2023'!A547)</f>
        <v>0</v>
      </c>
      <c r="G547">
        <f>IFERROR(INDEX(Correcties!B:B,MATCH('Betaald percentage 2023'!A547,Correcties!A:A,0)),"")</f>
        <v>0</v>
      </c>
    </row>
    <row r="548" spans="1:7" x14ac:dyDescent="0.25">
      <c r="A548" s="45"/>
      <c r="B548" s="39" t="str">
        <f>IFERROR(INDEX('Betaald tarief 2023'!B:B,MATCH('Betaald percentage 2023'!A548,'Betaald tarief 2023'!A:A,0)),"")</f>
        <v/>
      </c>
      <c r="C548" s="39" t="str">
        <f>IFERROR(INDEX('Betaald tarief 2023'!C:C,MATCH('Betaald percentage 2023'!A548,'Betaald tarief 2023'!A:A,0)),"")</f>
        <v/>
      </c>
      <c r="D548" s="41" cm="1">
        <f t="array" ref="D548">IFERROR(E548/SUMPRODUCT(('Betaald tarief 2023'!$A$2:$A$100000='Betaald percentage 2023'!A548)*'Betaald tarief 2023'!$H$2:$H$100000*'Betaald tarief 2023'!$O$2:$O$100000),0)</f>
        <v>0</v>
      </c>
      <c r="E548" s="42">
        <f>SUMIFS('Betaald tarief 2023'!G:G,'Betaald tarief 2023'!A:A,'Betaald percentage 2023'!A548)</f>
        <v>0</v>
      </c>
      <c r="F548" s="42">
        <f>SUMIFS('Betaald tarief 2023'!Q:Q,'Betaald tarief 2023'!A:A,'Betaald percentage 2023'!A548)</f>
        <v>0</v>
      </c>
      <c r="G548">
        <f>IFERROR(INDEX(Correcties!B:B,MATCH('Betaald percentage 2023'!A548,Correcties!A:A,0)),"")</f>
        <v>0</v>
      </c>
    </row>
    <row r="549" spans="1:7" x14ac:dyDescent="0.25">
      <c r="A549" s="45"/>
      <c r="B549" s="39" t="str">
        <f>IFERROR(INDEX('Betaald tarief 2023'!B:B,MATCH('Betaald percentage 2023'!A549,'Betaald tarief 2023'!A:A,0)),"")</f>
        <v/>
      </c>
      <c r="C549" s="39" t="str">
        <f>IFERROR(INDEX('Betaald tarief 2023'!C:C,MATCH('Betaald percentage 2023'!A549,'Betaald tarief 2023'!A:A,0)),"")</f>
        <v/>
      </c>
      <c r="D549" s="41" cm="1">
        <f t="array" ref="D549">IFERROR(E549/SUMPRODUCT(('Betaald tarief 2023'!$A$2:$A$100000='Betaald percentage 2023'!A549)*'Betaald tarief 2023'!$H$2:$H$100000*'Betaald tarief 2023'!$O$2:$O$100000),0)</f>
        <v>0</v>
      </c>
      <c r="E549" s="42">
        <f>SUMIFS('Betaald tarief 2023'!G:G,'Betaald tarief 2023'!A:A,'Betaald percentage 2023'!A549)</f>
        <v>0</v>
      </c>
      <c r="F549" s="42">
        <f>SUMIFS('Betaald tarief 2023'!Q:Q,'Betaald tarief 2023'!A:A,'Betaald percentage 2023'!A549)</f>
        <v>0</v>
      </c>
      <c r="G549">
        <f>IFERROR(INDEX(Correcties!B:B,MATCH('Betaald percentage 2023'!A549,Correcties!A:A,0)),"")</f>
        <v>0</v>
      </c>
    </row>
    <row r="550" spans="1:7" x14ac:dyDescent="0.25">
      <c r="A550" s="45"/>
      <c r="B550" s="39" t="str">
        <f>IFERROR(INDEX('Betaald tarief 2023'!B:B,MATCH('Betaald percentage 2023'!A550,'Betaald tarief 2023'!A:A,0)),"")</f>
        <v/>
      </c>
      <c r="C550" s="39" t="str">
        <f>IFERROR(INDEX('Betaald tarief 2023'!C:C,MATCH('Betaald percentage 2023'!A550,'Betaald tarief 2023'!A:A,0)),"")</f>
        <v/>
      </c>
      <c r="D550" s="41" cm="1">
        <f t="array" ref="D550">IFERROR(E550/SUMPRODUCT(('Betaald tarief 2023'!$A$2:$A$100000='Betaald percentage 2023'!A550)*'Betaald tarief 2023'!$H$2:$H$100000*'Betaald tarief 2023'!$O$2:$O$100000),0)</f>
        <v>0</v>
      </c>
      <c r="E550" s="42">
        <f>SUMIFS('Betaald tarief 2023'!G:G,'Betaald tarief 2023'!A:A,'Betaald percentage 2023'!A550)</f>
        <v>0</v>
      </c>
      <c r="F550" s="42">
        <f>SUMIFS('Betaald tarief 2023'!Q:Q,'Betaald tarief 2023'!A:A,'Betaald percentage 2023'!A550)</f>
        <v>0</v>
      </c>
      <c r="G550">
        <f>IFERROR(INDEX(Correcties!B:B,MATCH('Betaald percentage 2023'!A550,Correcties!A:A,0)),"")</f>
        <v>0</v>
      </c>
    </row>
    <row r="551" spans="1:7" x14ac:dyDescent="0.25">
      <c r="A551" s="45"/>
      <c r="B551" s="39" t="str">
        <f>IFERROR(INDEX('Betaald tarief 2023'!B:B,MATCH('Betaald percentage 2023'!A551,'Betaald tarief 2023'!A:A,0)),"")</f>
        <v/>
      </c>
      <c r="C551" s="39" t="str">
        <f>IFERROR(INDEX('Betaald tarief 2023'!C:C,MATCH('Betaald percentage 2023'!A551,'Betaald tarief 2023'!A:A,0)),"")</f>
        <v/>
      </c>
      <c r="D551" s="41" cm="1">
        <f t="array" ref="D551">IFERROR(E551/SUMPRODUCT(('Betaald tarief 2023'!$A$2:$A$100000='Betaald percentage 2023'!A551)*'Betaald tarief 2023'!$H$2:$H$100000*'Betaald tarief 2023'!$O$2:$O$100000),0)</f>
        <v>0</v>
      </c>
      <c r="E551" s="42">
        <f>SUMIFS('Betaald tarief 2023'!G:G,'Betaald tarief 2023'!A:A,'Betaald percentage 2023'!A551)</f>
        <v>0</v>
      </c>
      <c r="F551" s="42">
        <f>SUMIFS('Betaald tarief 2023'!Q:Q,'Betaald tarief 2023'!A:A,'Betaald percentage 2023'!A551)</f>
        <v>0</v>
      </c>
      <c r="G551">
        <f>IFERROR(INDEX(Correcties!B:B,MATCH('Betaald percentage 2023'!A551,Correcties!A:A,0)),"")</f>
        <v>0</v>
      </c>
    </row>
    <row r="552" spans="1:7" x14ac:dyDescent="0.25">
      <c r="A552" s="45"/>
      <c r="B552" s="39" t="str">
        <f>IFERROR(INDEX('Betaald tarief 2023'!B:B,MATCH('Betaald percentage 2023'!A552,'Betaald tarief 2023'!A:A,0)),"")</f>
        <v/>
      </c>
      <c r="C552" s="39" t="str">
        <f>IFERROR(INDEX('Betaald tarief 2023'!C:C,MATCH('Betaald percentage 2023'!A552,'Betaald tarief 2023'!A:A,0)),"")</f>
        <v/>
      </c>
      <c r="D552" s="41" cm="1">
        <f t="array" ref="D552">IFERROR(E552/SUMPRODUCT(('Betaald tarief 2023'!$A$2:$A$100000='Betaald percentage 2023'!A552)*'Betaald tarief 2023'!$H$2:$H$100000*'Betaald tarief 2023'!$O$2:$O$100000),0)</f>
        <v>0</v>
      </c>
      <c r="E552" s="42">
        <f>SUMIFS('Betaald tarief 2023'!G:G,'Betaald tarief 2023'!A:A,'Betaald percentage 2023'!A552)</f>
        <v>0</v>
      </c>
      <c r="F552" s="42">
        <f>SUMIFS('Betaald tarief 2023'!Q:Q,'Betaald tarief 2023'!A:A,'Betaald percentage 2023'!A552)</f>
        <v>0</v>
      </c>
      <c r="G552">
        <f>IFERROR(INDEX(Correcties!B:B,MATCH('Betaald percentage 2023'!A552,Correcties!A:A,0)),"")</f>
        <v>0</v>
      </c>
    </row>
    <row r="553" spans="1:7" x14ac:dyDescent="0.25">
      <c r="A553" s="45"/>
      <c r="B553" s="39" t="str">
        <f>IFERROR(INDEX('Betaald tarief 2023'!B:B,MATCH('Betaald percentage 2023'!A553,'Betaald tarief 2023'!A:A,0)),"")</f>
        <v/>
      </c>
      <c r="C553" s="39" t="str">
        <f>IFERROR(INDEX('Betaald tarief 2023'!C:C,MATCH('Betaald percentage 2023'!A553,'Betaald tarief 2023'!A:A,0)),"")</f>
        <v/>
      </c>
      <c r="D553" s="41" cm="1">
        <f t="array" ref="D553">IFERROR(E553/SUMPRODUCT(('Betaald tarief 2023'!$A$2:$A$100000='Betaald percentage 2023'!A553)*'Betaald tarief 2023'!$H$2:$H$100000*'Betaald tarief 2023'!$O$2:$O$100000),0)</f>
        <v>0</v>
      </c>
      <c r="E553" s="42">
        <f>SUMIFS('Betaald tarief 2023'!G:G,'Betaald tarief 2023'!A:A,'Betaald percentage 2023'!A553)</f>
        <v>0</v>
      </c>
      <c r="F553" s="42">
        <f>SUMIFS('Betaald tarief 2023'!Q:Q,'Betaald tarief 2023'!A:A,'Betaald percentage 2023'!A553)</f>
        <v>0</v>
      </c>
      <c r="G553">
        <f>IFERROR(INDEX(Correcties!B:B,MATCH('Betaald percentage 2023'!A553,Correcties!A:A,0)),"")</f>
        <v>0</v>
      </c>
    </row>
    <row r="554" spans="1:7" x14ac:dyDescent="0.25">
      <c r="A554" s="45"/>
      <c r="B554" s="39" t="str">
        <f>IFERROR(INDEX('Betaald tarief 2023'!B:B,MATCH('Betaald percentage 2023'!A554,'Betaald tarief 2023'!A:A,0)),"")</f>
        <v/>
      </c>
      <c r="C554" s="39" t="str">
        <f>IFERROR(INDEX('Betaald tarief 2023'!C:C,MATCH('Betaald percentage 2023'!A554,'Betaald tarief 2023'!A:A,0)),"")</f>
        <v/>
      </c>
      <c r="D554" s="41" cm="1">
        <f t="array" ref="D554">IFERROR(E554/SUMPRODUCT(('Betaald tarief 2023'!$A$2:$A$100000='Betaald percentage 2023'!A554)*'Betaald tarief 2023'!$H$2:$H$100000*'Betaald tarief 2023'!$O$2:$O$100000),0)</f>
        <v>0</v>
      </c>
      <c r="E554" s="42">
        <f>SUMIFS('Betaald tarief 2023'!G:G,'Betaald tarief 2023'!A:A,'Betaald percentage 2023'!A554)</f>
        <v>0</v>
      </c>
      <c r="F554" s="42">
        <f>SUMIFS('Betaald tarief 2023'!Q:Q,'Betaald tarief 2023'!A:A,'Betaald percentage 2023'!A554)</f>
        <v>0</v>
      </c>
      <c r="G554">
        <f>IFERROR(INDEX(Correcties!B:B,MATCH('Betaald percentage 2023'!A554,Correcties!A:A,0)),"")</f>
        <v>0</v>
      </c>
    </row>
    <row r="555" spans="1:7" x14ac:dyDescent="0.25">
      <c r="A555" s="45"/>
      <c r="B555" s="39" t="str">
        <f>IFERROR(INDEX('Betaald tarief 2023'!B:B,MATCH('Betaald percentage 2023'!A555,'Betaald tarief 2023'!A:A,0)),"")</f>
        <v/>
      </c>
      <c r="C555" s="39" t="str">
        <f>IFERROR(INDEX('Betaald tarief 2023'!C:C,MATCH('Betaald percentage 2023'!A555,'Betaald tarief 2023'!A:A,0)),"")</f>
        <v/>
      </c>
      <c r="D555" s="41" cm="1">
        <f t="array" ref="D555">IFERROR(E555/SUMPRODUCT(('Betaald tarief 2023'!$A$2:$A$100000='Betaald percentage 2023'!A555)*'Betaald tarief 2023'!$H$2:$H$100000*'Betaald tarief 2023'!$O$2:$O$100000),0)</f>
        <v>0</v>
      </c>
      <c r="E555" s="42">
        <f>SUMIFS('Betaald tarief 2023'!G:G,'Betaald tarief 2023'!A:A,'Betaald percentage 2023'!A555)</f>
        <v>0</v>
      </c>
      <c r="F555" s="42">
        <f>SUMIFS('Betaald tarief 2023'!Q:Q,'Betaald tarief 2023'!A:A,'Betaald percentage 2023'!A555)</f>
        <v>0</v>
      </c>
      <c r="G555">
        <f>IFERROR(INDEX(Correcties!B:B,MATCH('Betaald percentage 2023'!A555,Correcties!A:A,0)),"")</f>
        <v>0</v>
      </c>
    </row>
    <row r="556" spans="1:7" x14ac:dyDescent="0.25">
      <c r="A556" s="45"/>
      <c r="B556" s="39" t="str">
        <f>IFERROR(INDEX('Betaald tarief 2023'!B:B,MATCH('Betaald percentage 2023'!A556,'Betaald tarief 2023'!A:A,0)),"")</f>
        <v/>
      </c>
      <c r="C556" s="39" t="str">
        <f>IFERROR(INDEX('Betaald tarief 2023'!C:C,MATCH('Betaald percentage 2023'!A556,'Betaald tarief 2023'!A:A,0)),"")</f>
        <v/>
      </c>
      <c r="D556" s="41" cm="1">
        <f t="array" ref="D556">IFERROR(E556/SUMPRODUCT(('Betaald tarief 2023'!$A$2:$A$100000='Betaald percentage 2023'!A556)*'Betaald tarief 2023'!$H$2:$H$100000*'Betaald tarief 2023'!$O$2:$O$100000),0)</f>
        <v>0</v>
      </c>
      <c r="E556" s="42">
        <f>SUMIFS('Betaald tarief 2023'!G:G,'Betaald tarief 2023'!A:A,'Betaald percentage 2023'!A556)</f>
        <v>0</v>
      </c>
      <c r="F556" s="42">
        <f>SUMIFS('Betaald tarief 2023'!Q:Q,'Betaald tarief 2023'!A:A,'Betaald percentage 2023'!A556)</f>
        <v>0</v>
      </c>
      <c r="G556">
        <f>IFERROR(INDEX(Correcties!B:B,MATCH('Betaald percentage 2023'!A556,Correcties!A:A,0)),"")</f>
        <v>0</v>
      </c>
    </row>
    <row r="557" spans="1:7" x14ac:dyDescent="0.25">
      <c r="A557" s="45"/>
      <c r="B557" s="39" t="str">
        <f>IFERROR(INDEX('Betaald tarief 2023'!B:B,MATCH('Betaald percentage 2023'!A557,'Betaald tarief 2023'!A:A,0)),"")</f>
        <v/>
      </c>
      <c r="C557" s="39" t="str">
        <f>IFERROR(INDEX('Betaald tarief 2023'!C:C,MATCH('Betaald percentage 2023'!A557,'Betaald tarief 2023'!A:A,0)),"")</f>
        <v/>
      </c>
      <c r="D557" s="41" cm="1">
        <f t="array" ref="D557">IFERROR(E557/SUMPRODUCT(('Betaald tarief 2023'!$A$2:$A$100000='Betaald percentage 2023'!A557)*'Betaald tarief 2023'!$H$2:$H$100000*'Betaald tarief 2023'!$O$2:$O$100000),0)</f>
        <v>0</v>
      </c>
      <c r="E557" s="42">
        <f>SUMIFS('Betaald tarief 2023'!G:G,'Betaald tarief 2023'!A:A,'Betaald percentage 2023'!A557)</f>
        <v>0</v>
      </c>
      <c r="F557" s="42">
        <f>SUMIFS('Betaald tarief 2023'!Q:Q,'Betaald tarief 2023'!A:A,'Betaald percentage 2023'!A557)</f>
        <v>0</v>
      </c>
      <c r="G557">
        <f>IFERROR(INDEX(Correcties!B:B,MATCH('Betaald percentage 2023'!A557,Correcties!A:A,0)),"")</f>
        <v>0</v>
      </c>
    </row>
    <row r="558" spans="1:7" x14ac:dyDescent="0.25">
      <c r="A558" s="45"/>
      <c r="B558" s="39" t="str">
        <f>IFERROR(INDEX('Betaald tarief 2023'!B:B,MATCH('Betaald percentage 2023'!A558,'Betaald tarief 2023'!A:A,0)),"")</f>
        <v/>
      </c>
      <c r="C558" s="39" t="str">
        <f>IFERROR(INDEX('Betaald tarief 2023'!C:C,MATCH('Betaald percentage 2023'!A558,'Betaald tarief 2023'!A:A,0)),"")</f>
        <v/>
      </c>
      <c r="D558" s="41" cm="1">
        <f t="array" ref="D558">IFERROR(E558/SUMPRODUCT(('Betaald tarief 2023'!$A$2:$A$100000='Betaald percentage 2023'!A558)*'Betaald tarief 2023'!$H$2:$H$100000*'Betaald tarief 2023'!$O$2:$O$100000),0)</f>
        <v>0</v>
      </c>
      <c r="E558" s="42">
        <f>SUMIFS('Betaald tarief 2023'!G:G,'Betaald tarief 2023'!A:A,'Betaald percentage 2023'!A558)</f>
        <v>0</v>
      </c>
      <c r="F558" s="42">
        <f>SUMIFS('Betaald tarief 2023'!Q:Q,'Betaald tarief 2023'!A:A,'Betaald percentage 2023'!A558)</f>
        <v>0</v>
      </c>
      <c r="G558">
        <f>IFERROR(INDEX(Correcties!B:B,MATCH('Betaald percentage 2023'!A558,Correcties!A:A,0)),"")</f>
        <v>0</v>
      </c>
    </row>
    <row r="559" spans="1:7" x14ac:dyDescent="0.25">
      <c r="A559" s="45"/>
      <c r="B559" s="39" t="str">
        <f>IFERROR(INDEX('Betaald tarief 2023'!B:B,MATCH('Betaald percentage 2023'!A559,'Betaald tarief 2023'!A:A,0)),"")</f>
        <v/>
      </c>
      <c r="C559" s="39" t="str">
        <f>IFERROR(INDEX('Betaald tarief 2023'!C:C,MATCH('Betaald percentage 2023'!A559,'Betaald tarief 2023'!A:A,0)),"")</f>
        <v/>
      </c>
      <c r="D559" s="41" cm="1">
        <f t="array" ref="D559">IFERROR(E559/SUMPRODUCT(('Betaald tarief 2023'!$A$2:$A$100000='Betaald percentage 2023'!A559)*'Betaald tarief 2023'!$H$2:$H$100000*'Betaald tarief 2023'!$O$2:$O$100000),0)</f>
        <v>0</v>
      </c>
      <c r="E559" s="42">
        <f>SUMIFS('Betaald tarief 2023'!G:G,'Betaald tarief 2023'!A:A,'Betaald percentage 2023'!A559)</f>
        <v>0</v>
      </c>
      <c r="F559" s="42">
        <f>SUMIFS('Betaald tarief 2023'!Q:Q,'Betaald tarief 2023'!A:A,'Betaald percentage 2023'!A559)</f>
        <v>0</v>
      </c>
      <c r="G559">
        <f>IFERROR(INDEX(Correcties!B:B,MATCH('Betaald percentage 2023'!A559,Correcties!A:A,0)),"")</f>
        <v>0</v>
      </c>
    </row>
    <row r="560" spans="1:7" x14ac:dyDescent="0.25">
      <c r="A560" s="45"/>
      <c r="B560" s="39" t="str">
        <f>IFERROR(INDEX('Betaald tarief 2023'!B:B,MATCH('Betaald percentage 2023'!A560,'Betaald tarief 2023'!A:A,0)),"")</f>
        <v/>
      </c>
      <c r="C560" s="39" t="str">
        <f>IFERROR(INDEX('Betaald tarief 2023'!C:C,MATCH('Betaald percentage 2023'!A560,'Betaald tarief 2023'!A:A,0)),"")</f>
        <v/>
      </c>
      <c r="D560" s="41" cm="1">
        <f t="array" ref="D560">IFERROR(E560/SUMPRODUCT(('Betaald tarief 2023'!$A$2:$A$100000='Betaald percentage 2023'!A560)*'Betaald tarief 2023'!$H$2:$H$100000*'Betaald tarief 2023'!$O$2:$O$100000),0)</f>
        <v>0</v>
      </c>
      <c r="E560" s="42">
        <f>SUMIFS('Betaald tarief 2023'!G:G,'Betaald tarief 2023'!A:A,'Betaald percentage 2023'!A560)</f>
        <v>0</v>
      </c>
      <c r="F560" s="42">
        <f>SUMIFS('Betaald tarief 2023'!Q:Q,'Betaald tarief 2023'!A:A,'Betaald percentage 2023'!A560)</f>
        <v>0</v>
      </c>
      <c r="G560">
        <f>IFERROR(INDEX(Correcties!B:B,MATCH('Betaald percentage 2023'!A560,Correcties!A:A,0)),"")</f>
        <v>0</v>
      </c>
    </row>
    <row r="561" spans="1:7" x14ac:dyDescent="0.25">
      <c r="A561" s="45"/>
      <c r="B561" s="39" t="str">
        <f>IFERROR(INDEX('Betaald tarief 2023'!B:B,MATCH('Betaald percentage 2023'!A561,'Betaald tarief 2023'!A:A,0)),"")</f>
        <v/>
      </c>
      <c r="C561" s="39" t="str">
        <f>IFERROR(INDEX('Betaald tarief 2023'!C:C,MATCH('Betaald percentage 2023'!A561,'Betaald tarief 2023'!A:A,0)),"")</f>
        <v/>
      </c>
      <c r="D561" s="41" cm="1">
        <f t="array" ref="D561">IFERROR(E561/SUMPRODUCT(('Betaald tarief 2023'!$A$2:$A$100000='Betaald percentage 2023'!A561)*'Betaald tarief 2023'!$H$2:$H$100000*'Betaald tarief 2023'!$O$2:$O$100000),0)</f>
        <v>0</v>
      </c>
      <c r="E561" s="42">
        <f>SUMIFS('Betaald tarief 2023'!G:G,'Betaald tarief 2023'!A:A,'Betaald percentage 2023'!A561)</f>
        <v>0</v>
      </c>
      <c r="F561" s="42">
        <f>SUMIFS('Betaald tarief 2023'!Q:Q,'Betaald tarief 2023'!A:A,'Betaald percentage 2023'!A561)</f>
        <v>0</v>
      </c>
      <c r="G561">
        <f>IFERROR(INDEX(Correcties!B:B,MATCH('Betaald percentage 2023'!A561,Correcties!A:A,0)),"")</f>
        <v>0</v>
      </c>
    </row>
    <row r="562" spans="1:7" x14ac:dyDescent="0.25">
      <c r="A562" s="45"/>
      <c r="B562" s="39" t="str">
        <f>IFERROR(INDEX('Betaald tarief 2023'!B:B,MATCH('Betaald percentage 2023'!A562,'Betaald tarief 2023'!A:A,0)),"")</f>
        <v/>
      </c>
      <c r="C562" s="39" t="str">
        <f>IFERROR(INDEX('Betaald tarief 2023'!C:C,MATCH('Betaald percentage 2023'!A562,'Betaald tarief 2023'!A:A,0)),"")</f>
        <v/>
      </c>
      <c r="D562" s="41" cm="1">
        <f t="array" ref="D562">IFERROR(E562/SUMPRODUCT(('Betaald tarief 2023'!$A$2:$A$100000='Betaald percentage 2023'!A562)*'Betaald tarief 2023'!$H$2:$H$100000*'Betaald tarief 2023'!$O$2:$O$100000),0)</f>
        <v>0</v>
      </c>
      <c r="E562" s="42">
        <f>SUMIFS('Betaald tarief 2023'!G:G,'Betaald tarief 2023'!A:A,'Betaald percentage 2023'!A562)</f>
        <v>0</v>
      </c>
      <c r="F562" s="42">
        <f>SUMIFS('Betaald tarief 2023'!Q:Q,'Betaald tarief 2023'!A:A,'Betaald percentage 2023'!A562)</f>
        <v>0</v>
      </c>
      <c r="G562">
        <f>IFERROR(INDEX(Correcties!B:B,MATCH('Betaald percentage 2023'!A562,Correcties!A:A,0)),"")</f>
        <v>0</v>
      </c>
    </row>
    <row r="563" spans="1:7" x14ac:dyDescent="0.25">
      <c r="A563" s="45"/>
      <c r="B563" s="39" t="str">
        <f>IFERROR(INDEX('Betaald tarief 2023'!B:B,MATCH('Betaald percentage 2023'!A563,'Betaald tarief 2023'!A:A,0)),"")</f>
        <v/>
      </c>
      <c r="C563" s="39" t="str">
        <f>IFERROR(INDEX('Betaald tarief 2023'!C:C,MATCH('Betaald percentage 2023'!A563,'Betaald tarief 2023'!A:A,0)),"")</f>
        <v/>
      </c>
      <c r="D563" s="41" cm="1">
        <f t="array" ref="D563">IFERROR(E563/SUMPRODUCT(('Betaald tarief 2023'!$A$2:$A$100000='Betaald percentage 2023'!A563)*'Betaald tarief 2023'!$H$2:$H$100000*'Betaald tarief 2023'!$O$2:$O$100000),0)</f>
        <v>0</v>
      </c>
      <c r="E563" s="42">
        <f>SUMIFS('Betaald tarief 2023'!G:G,'Betaald tarief 2023'!A:A,'Betaald percentage 2023'!A563)</f>
        <v>0</v>
      </c>
      <c r="F563" s="42">
        <f>SUMIFS('Betaald tarief 2023'!Q:Q,'Betaald tarief 2023'!A:A,'Betaald percentage 2023'!A563)</f>
        <v>0</v>
      </c>
      <c r="G563">
        <f>IFERROR(INDEX(Correcties!B:B,MATCH('Betaald percentage 2023'!A563,Correcties!A:A,0)),"")</f>
        <v>0</v>
      </c>
    </row>
    <row r="564" spans="1:7" x14ac:dyDescent="0.25">
      <c r="A564" s="45"/>
      <c r="B564" s="39" t="str">
        <f>IFERROR(INDEX('Betaald tarief 2023'!B:B,MATCH('Betaald percentage 2023'!A564,'Betaald tarief 2023'!A:A,0)),"")</f>
        <v/>
      </c>
      <c r="C564" s="39" t="str">
        <f>IFERROR(INDEX('Betaald tarief 2023'!C:C,MATCH('Betaald percentage 2023'!A564,'Betaald tarief 2023'!A:A,0)),"")</f>
        <v/>
      </c>
      <c r="D564" s="41" cm="1">
        <f t="array" ref="D564">IFERROR(E564/SUMPRODUCT(('Betaald tarief 2023'!$A$2:$A$100000='Betaald percentage 2023'!A564)*'Betaald tarief 2023'!$H$2:$H$100000*'Betaald tarief 2023'!$O$2:$O$100000),0)</f>
        <v>0</v>
      </c>
      <c r="E564" s="42">
        <f>SUMIFS('Betaald tarief 2023'!G:G,'Betaald tarief 2023'!A:A,'Betaald percentage 2023'!A564)</f>
        <v>0</v>
      </c>
      <c r="F564" s="42">
        <f>SUMIFS('Betaald tarief 2023'!Q:Q,'Betaald tarief 2023'!A:A,'Betaald percentage 2023'!A564)</f>
        <v>0</v>
      </c>
      <c r="G564">
        <f>IFERROR(INDEX(Correcties!B:B,MATCH('Betaald percentage 2023'!A564,Correcties!A:A,0)),"")</f>
        <v>0</v>
      </c>
    </row>
    <row r="565" spans="1:7" x14ac:dyDescent="0.25">
      <c r="A565" s="45"/>
      <c r="B565" s="39" t="str">
        <f>IFERROR(INDEX('Betaald tarief 2023'!B:B,MATCH('Betaald percentage 2023'!A565,'Betaald tarief 2023'!A:A,0)),"")</f>
        <v/>
      </c>
      <c r="C565" s="39" t="str">
        <f>IFERROR(INDEX('Betaald tarief 2023'!C:C,MATCH('Betaald percentage 2023'!A565,'Betaald tarief 2023'!A:A,0)),"")</f>
        <v/>
      </c>
      <c r="D565" s="41" cm="1">
        <f t="array" ref="D565">IFERROR(E565/SUMPRODUCT(('Betaald tarief 2023'!$A$2:$A$100000='Betaald percentage 2023'!A565)*'Betaald tarief 2023'!$H$2:$H$100000*'Betaald tarief 2023'!$O$2:$O$100000),0)</f>
        <v>0</v>
      </c>
      <c r="E565" s="42">
        <f>SUMIFS('Betaald tarief 2023'!G:G,'Betaald tarief 2023'!A:A,'Betaald percentage 2023'!A565)</f>
        <v>0</v>
      </c>
      <c r="F565" s="42">
        <f>SUMIFS('Betaald tarief 2023'!Q:Q,'Betaald tarief 2023'!A:A,'Betaald percentage 2023'!A565)</f>
        <v>0</v>
      </c>
      <c r="G565">
        <f>IFERROR(INDEX(Correcties!B:B,MATCH('Betaald percentage 2023'!A565,Correcties!A:A,0)),"")</f>
        <v>0</v>
      </c>
    </row>
    <row r="566" spans="1:7" x14ac:dyDescent="0.25">
      <c r="A566" s="45"/>
      <c r="B566" s="39" t="str">
        <f>IFERROR(INDEX('Betaald tarief 2023'!B:B,MATCH('Betaald percentage 2023'!A566,'Betaald tarief 2023'!A:A,0)),"")</f>
        <v/>
      </c>
      <c r="C566" s="39" t="str">
        <f>IFERROR(INDEX('Betaald tarief 2023'!C:C,MATCH('Betaald percentage 2023'!A566,'Betaald tarief 2023'!A:A,0)),"")</f>
        <v/>
      </c>
      <c r="D566" s="41" cm="1">
        <f t="array" ref="D566">IFERROR(E566/SUMPRODUCT(('Betaald tarief 2023'!$A$2:$A$100000='Betaald percentage 2023'!A566)*'Betaald tarief 2023'!$H$2:$H$100000*'Betaald tarief 2023'!$O$2:$O$100000),0)</f>
        <v>0</v>
      </c>
      <c r="E566" s="42">
        <f>SUMIFS('Betaald tarief 2023'!G:G,'Betaald tarief 2023'!A:A,'Betaald percentage 2023'!A566)</f>
        <v>0</v>
      </c>
      <c r="F566" s="42">
        <f>SUMIFS('Betaald tarief 2023'!Q:Q,'Betaald tarief 2023'!A:A,'Betaald percentage 2023'!A566)</f>
        <v>0</v>
      </c>
      <c r="G566">
        <f>IFERROR(INDEX(Correcties!B:B,MATCH('Betaald percentage 2023'!A566,Correcties!A:A,0)),"")</f>
        <v>0</v>
      </c>
    </row>
    <row r="567" spans="1:7" x14ac:dyDescent="0.25">
      <c r="A567" s="45"/>
      <c r="B567" s="39" t="str">
        <f>IFERROR(INDEX('Betaald tarief 2023'!B:B,MATCH('Betaald percentage 2023'!A567,'Betaald tarief 2023'!A:A,0)),"")</f>
        <v/>
      </c>
      <c r="C567" s="39" t="str">
        <f>IFERROR(INDEX('Betaald tarief 2023'!C:C,MATCH('Betaald percentage 2023'!A567,'Betaald tarief 2023'!A:A,0)),"")</f>
        <v/>
      </c>
      <c r="D567" s="41" cm="1">
        <f t="array" ref="D567">IFERROR(E567/SUMPRODUCT(('Betaald tarief 2023'!$A$2:$A$100000='Betaald percentage 2023'!A567)*'Betaald tarief 2023'!$H$2:$H$100000*'Betaald tarief 2023'!$O$2:$O$100000),0)</f>
        <v>0</v>
      </c>
      <c r="E567" s="42">
        <f>SUMIFS('Betaald tarief 2023'!G:G,'Betaald tarief 2023'!A:A,'Betaald percentage 2023'!A567)</f>
        <v>0</v>
      </c>
      <c r="F567" s="42">
        <f>SUMIFS('Betaald tarief 2023'!Q:Q,'Betaald tarief 2023'!A:A,'Betaald percentage 2023'!A567)</f>
        <v>0</v>
      </c>
      <c r="G567">
        <f>IFERROR(INDEX(Correcties!B:B,MATCH('Betaald percentage 2023'!A567,Correcties!A:A,0)),"")</f>
        <v>0</v>
      </c>
    </row>
    <row r="568" spans="1:7" x14ac:dyDescent="0.25">
      <c r="A568" s="45"/>
      <c r="B568" s="39" t="str">
        <f>IFERROR(INDEX('Betaald tarief 2023'!B:B,MATCH('Betaald percentage 2023'!A568,'Betaald tarief 2023'!A:A,0)),"")</f>
        <v/>
      </c>
      <c r="C568" s="39" t="str">
        <f>IFERROR(INDEX('Betaald tarief 2023'!C:C,MATCH('Betaald percentage 2023'!A568,'Betaald tarief 2023'!A:A,0)),"")</f>
        <v/>
      </c>
      <c r="D568" s="41" cm="1">
        <f t="array" ref="D568">IFERROR(E568/SUMPRODUCT(('Betaald tarief 2023'!$A$2:$A$100000='Betaald percentage 2023'!A568)*'Betaald tarief 2023'!$H$2:$H$100000*'Betaald tarief 2023'!$O$2:$O$100000),0)</f>
        <v>0</v>
      </c>
      <c r="E568" s="42">
        <f>SUMIFS('Betaald tarief 2023'!G:G,'Betaald tarief 2023'!A:A,'Betaald percentage 2023'!A568)</f>
        <v>0</v>
      </c>
      <c r="F568" s="42">
        <f>SUMIFS('Betaald tarief 2023'!Q:Q,'Betaald tarief 2023'!A:A,'Betaald percentage 2023'!A568)</f>
        <v>0</v>
      </c>
      <c r="G568">
        <f>IFERROR(INDEX(Correcties!B:B,MATCH('Betaald percentage 2023'!A568,Correcties!A:A,0)),"")</f>
        <v>0</v>
      </c>
    </row>
    <row r="569" spans="1:7" x14ac:dyDescent="0.25">
      <c r="A569" s="45"/>
      <c r="B569" s="39" t="str">
        <f>IFERROR(INDEX('Betaald tarief 2023'!B:B,MATCH('Betaald percentage 2023'!A569,'Betaald tarief 2023'!A:A,0)),"")</f>
        <v/>
      </c>
      <c r="C569" s="39" t="str">
        <f>IFERROR(INDEX('Betaald tarief 2023'!C:C,MATCH('Betaald percentage 2023'!A569,'Betaald tarief 2023'!A:A,0)),"")</f>
        <v/>
      </c>
      <c r="D569" s="41" cm="1">
        <f t="array" ref="D569">IFERROR(E569/SUMPRODUCT(('Betaald tarief 2023'!$A$2:$A$100000='Betaald percentage 2023'!A569)*'Betaald tarief 2023'!$H$2:$H$100000*'Betaald tarief 2023'!$O$2:$O$100000),0)</f>
        <v>0</v>
      </c>
      <c r="E569" s="42">
        <f>SUMIFS('Betaald tarief 2023'!G:G,'Betaald tarief 2023'!A:A,'Betaald percentage 2023'!A569)</f>
        <v>0</v>
      </c>
      <c r="F569" s="42">
        <f>SUMIFS('Betaald tarief 2023'!Q:Q,'Betaald tarief 2023'!A:A,'Betaald percentage 2023'!A569)</f>
        <v>0</v>
      </c>
      <c r="G569">
        <f>IFERROR(INDEX(Correcties!B:B,MATCH('Betaald percentage 2023'!A569,Correcties!A:A,0)),"")</f>
        <v>0</v>
      </c>
    </row>
    <row r="570" spans="1:7" x14ac:dyDescent="0.25">
      <c r="A570" s="45"/>
      <c r="B570" s="39" t="str">
        <f>IFERROR(INDEX('Betaald tarief 2023'!B:B,MATCH('Betaald percentage 2023'!A570,'Betaald tarief 2023'!A:A,0)),"")</f>
        <v/>
      </c>
      <c r="C570" s="39" t="str">
        <f>IFERROR(INDEX('Betaald tarief 2023'!C:C,MATCH('Betaald percentage 2023'!A570,'Betaald tarief 2023'!A:A,0)),"")</f>
        <v/>
      </c>
      <c r="D570" s="41" cm="1">
        <f t="array" ref="D570">IFERROR(E570/SUMPRODUCT(('Betaald tarief 2023'!$A$2:$A$100000='Betaald percentage 2023'!A570)*'Betaald tarief 2023'!$H$2:$H$100000*'Betaald tarief 2023'!$O$2:$O$100000),0)</f>
        <v>0</v>
      </c>
      <c r="E570" s="42">
        <f>SUMIFS('Betaald tarief 2023'!G:G,'Betaald tarief 2023'!A:A,'Betaald percentage 2023'!A570)</f>
        <v>0</v>
      </c>
      <c r="F570" s="42">
        <f>SUMIFS('Betaald tarief 2023'!Q:Q,'Betaald tarief 2023'!A:A,'Betaald percentage 2023'!A570)</f>
        <v>0</v>
      </c>
      <c r="G570">
        <f>IFERROR(INDEX(Correcties!B:B,MATCH('Betaald percentage 2023'!A570,Correcties!A:A,0)),"")</f>
        <v>0</v>
      </c>
    </row>
    <row r="571" spans="1:7" x14ac:dyDescent="0.25">
      <c r="A571" s="45"/>
      <c r="B571" s="39" t="str">
        <f>IFERROR(INDEX('Betaald tarief 2023'!B:B,MATCH('Betaald percentage 2023'!A571,'Betaald tarief 2023'!A:A,0)),"")</f>
        <v/>
      </c>
      <c r="C571" s="39" t="str">
        <f>IFERROR(INDEX('Betaald tarief 2023'!C:C,MATCH('Betaald percentage 2023'!A571,'Betaald tarief 2023'!A:A,0)),"")</f>
        <v/>
      </c>
      <c r="D571" s="41" cm="1">
        <f t="array" ref="D571">IFERROR(E571/SUMPRODUCT(('Betaald tarief 2023'!$A$2:$A$100000='Betaald percentage 2023'!A571)*'Betaald tarief 2023'!$H$2:$H$100000*'Betaald tarief 2023'!$O$2:$O$100000),0)</f>
        <v>0</v>
      </c>
      <c r="E571" s="42">
        <f>SUMIFS('Betaald tarief 2023'!G:G,'Betaald tarief 2023'!A:A,'Betaald percentage 2023'!A571)</f>
        <v>0</v>
      </c>
      <c r="F571" s="42">
        <f>SUMIFS('Betaald tarief 2023'!Q:Q,'Betaald tarief 2023'!A:A,'Betaald percentage 2023'!A571)</f>
        <v>0</v>
      </c>
      <c r="G571">
        <f>IFERROR(INDEX(Correcties!B:B,MATCH('Betaald percentage 2023'!A571,Correcties!A:A,0)),"")</f>
        <v>0</v>
      </c>
    </row>
    <row r="572" spans="1:7" x14ac:dyDescent="0.25">
      <c r="A572" s="45"/>
      <c r="B572" s="39" t="str">
        <f>IFERROR(INDEX('Betaald tarief 2023'!B:B,MATCH('Betaald percentage 2023'!A572,'Betaald tarief 2023'!A:A,0)),"")</f>
        <v/>
      </c>
      <c r="C572" s="39" t="str">
        <f>IFERROR(INDEX('Betaald tarief 2023'!C:C,MATCH('Betaald percentage 2023'!A572,'Betaald tarief 2023'!A:A,0)),"")</f>
        <v/>
      </c>
      <c r="D572" s="41" cm="1">
        <f t="array" ref="D572">IFERROR(E572/SUMPRODUCT(('Betaald tarief 2023'!$A$2:$A$100000='Betaald percentage 2023'!A572)*'Betaald tarief 2023'!$H$2:$H$100000*'Betaald tarief 2023'!$O$2:$O$100000),0)</f>
        <v>0</v>
      </c>
      <c r="E572" s="42">
        <f>SUMIFS('Betaald tarief 2023'!G:G,'Betaald tarief 2023'!A:A,'Betaald percentage 2023'!A572)</f>
        <v>0</v>
      </c>
      <c r="F572" s="42">
        <f>SUMIFS('Betaald tarief 2023'!Q:Q,'Betaald tarief 2023'!A:A,'Betaald percentage 2023'!A572)</f>
        <v>0</v>
      </c>
      <c r="G572">
        <f>IFERROR(INDEX(Correcties!B:B,MATCH('Betaald percentage 2023'!A572,Correcties!A:A,0)),"")</f>
        <v>0</v>
      </c>
    </row>
    <row r="573" spans="1:7" x14ac:dyDescent="0.25">
      <c r="A573" s="45"/>
      <c r="B573" s="39" t="str">
        <f>IFERROR(INDEX('Betaald tarief 2023'!B:B,MATCH('Betaald percentage 2023'!A573,'Betaald tarief 2023'!A:A,0)),"")</f>
        <v/>
      </c>
      <c r="C573" s="39" t="str">
        <f>IFERROR(INDEX('Betaald tarief 2023'!C:C,MATCH('Betaald percentage 2023'!A573,'Betaald tarief 2023'!A:A,0)),"")</f>
        <v/>
      </c>
      <c r="D573" s="41" cm="1">
        <f t="array" ref="D573">IFERROR(E573/SUMPRODUCT(('Betaald tarief 2023'!$A$2:$A$100000='Betaald percentage 2023'!A573)*'Betaald tarief 2023'!$H$2:$H$100000*'Betaald tarief 2023'!$O$2:$O$100000),0)</f>
        <v>0</v>
      </c>
      <c r="E573" s="42">
        <f>SUMIFS('Betaald tarief 2023'!G:G,'Betaald tarief 2023'!A:A,'Betaald percentage 2023'!A573)</f>
        <v>0</v>
      </c>
      <c r="F573" s="42">
        <f>SUMIFS('Betaald tarief 2023'!Q:Q,'Betaald tarief 2023'!A:A,'Betaald percentage 2023'!A573)</f>
        <v>0</v>
      </c>
      <c r="G573">
        <f>IFERROR(INDEX(Correcties!B:B,MATCH('Betaald percentage 2023'!A573,Correcties!A:A,0)),"")</f>
        <v>0</v>
      </c>
    </row>
    <row r="574" spans="1:7" x14ac:dyDescent="0.25">
      <c r="A574" s="45"/>
      <c r="B574" s="39" t="str">
        <f>IFERROR(INDEX('Betaald tarief 2023'!B:B,MATCH('Betaald percentage 2023'!A574,'Betaald tarief 2023'!A:A,0)),"")</f>
        <v/>
      </c>
      <c r="C574" s="39" t="str">
        <f>IFERROR(INDEX('Betaald tarief 2023'!C:C,MATCH('Betaald percentage 2023'!A574,'Betaald tarief 2023'!A:A,0)),"")</f>
        <v/>
      </c>
      <c r="D574" s="41" cm="1">
        <f t="array" ref="D574">IFERROR(E574/SUMPRODUCT(('Betaald tarief 2023'!$A$2:$A$100000='Betaald percentage 2023'!A574)*'Betaald tarief 2023'!$H$2:$H$100000*'Betaald tarief 2023'!$O$2:$O$100000),0)</f>
        <v>0</v>
      </c>
      <c r="E574" s="42">
        <f>SUMIFS('Betaald tarief 2023'!G:G,'Betaald tarief 2023'!A:A,'Betaald percentage 2023'!A574)</f>
        <v>0</v>
      </c>
      <c r="F574" s="42">
        <f>SUMIFS('Betaald tarief 2023'!Q:Q,'Betaald tarief 2023'!A:A,'Betaald percentage 2023'!A574)</f>
        <v>0</v>
      </c>
      <c r="G574">
        <f>IFERROR(INDEX(Correcties!B:B,MATCH('Betaald percentage 2023'!A574,Correcties!A:A,0)),"")</f>
        <v>0</v>
      </c>
    </row>
    <row r="575" spans="1:7" x14ac:dyDescent="0.25">
      <c r="A575" s="45"/>
      <c r="B575" s="39" t="str">
        <f>IFERROR(INDEX('Betaald tarief 2023'!B:B,MATCH('Betaald percentage 2023'!A575,'Betaald tarief 2023'!A:A,0)),"")</f>
        <v/>
      </c>
      <c r="C575" s="39" t="str">
        <f>IFERROR(INDEX('Betaald tarief 2023'!C:C,MATCH('Betaald percentage 2023'!A575,'Betaald tarief 2023'!A:A,0)),"")</f>
        <v/>
      </c>
      <c r="D575" s="41" cm="1">
        <f t="array" ref="D575">IFERROR(E575/SUMPRODUCT(('Betaald tarief 2023'!$A$2:$A$100000='Betaald percentage 2023'!A575)*'Betaald tarief 2023'!$H$2:$H$100000*'Betaald tarief 2023'!$O$2:$O$100000),0)</f>
        <v>0</v>
      </c>
      <c r="E575" s="42">
        <f>SUMIFS('Betaald tarief 2023'!G:G,'Betaald tarief 2023'!A:A,'Betaald percentage 2023'!A575)</f>
        <v>0</v>
      </c>
      <c r="F575" s="42">
        <f>SUMIFS('Betaald tarief 2023'!Q:Q,'Betaald tarief 2023'!A:A,'Betaald percentage 2023'!A575)</f>
        <v>0</v>
      </c>
      <c r="G575">
        <f>IFERROR(INDEX(Correcties!B:B,MATCH('Betaald percentage 2023'!A575,Correcties!A:A,0)),"")</f>
        <v>0</v>
      </c>
    </row>
    <row r="576" spans="1:7" x14ac:dyDescent="0.25">
      <c r="A576" s="45"/>
      <c r="B576" s="39" t="str">
        <f>IFERROR(INDEX('Betaald tarief 2023'!B:B,MATCH('Betaald percentage 2023'!A576,'Betaald tarief 2023'!A:A,0)),"")</f>
        <v/>
      </c>
      <c r="C576" s="39" t="str">
        <f>IFERROR(INDEX('Betaald tarief 2023'!C:C,MATCH('Betaald percentage 2023'!A576,'Betaald tarief 2023'!A:A,0)),"")</f>
        <v/>
      </c>
      <c r="D576" s="41" cm="1">
        <f t="array" ref="D576">IFERROR(E576/SUMPRODUCT(('Betaald tarief 2023'!$A$2:$A$100000='Betaald percentage 2023'!A576)*'Betaald tarief 2023'!$H$2:$H$100000*'Betaald tarief 2023'!$O$2:$O$100000),0)</f>
        <v>0</v>
      </c>
      <c r="E576" s="42">
        <f>SUMIFS('Betaald tarief 2023'!G:G,'Betaald tarief 2023'!A:A,'Betaald percentage 2023'!A576)</f>
        <v>0</v>
      </c>
      <c r="F576" s="42">
        <f>SUMIFS('Betaald tarief 2023'!Q:Q,'Betaald tarief 2023'!A:A,'Betaald percentage 2023'!A576)</f>
        <v>0</v>
      </c>
      <c r="G576">
        <f>IFERROR(INDEX(Correcties!B:B,MATCH('Betaald percentage 2023'!A576,Correcties!A:A,0)),"")</f>
        <v>0</v>
      </c>
    </row>
    <row r="577" spans="1:7" x14ac:dyDescent="0.25">
      <c r="A577" s="45"/>
      <c r="B577" s="39" t="str">
        <f>IFERROR(INDEX('Betaald tarief 2023'!B:B,MATCH('Betaald percentage 2023'!A577,'Betaald tarief 2023'!A:A,0)),"")</f>
        <v/>
      </c>
      <c r="C577" s="39" t="str">
        <f>IFERROR(INDEX('Betaald tarief 2023'!C:C,MATCH('Betaald percentage 2023'!A577,'Betaald tarief 2023'!A:A,0)),"")</f>
        <v/>
      </c>
      <c r="D577" s="41" cm="1">
        <f t="array" ref="D577">IFERROR(E577/SUMPRODUCT(('Betaald tarief 2023'!$A$2:$A$100000='Betaald percentage 2023'!A577)*'Betaald tarief 2023'!$H$2:$H$100000*'Betaald tarief 2023'!$O$2:$O$100000),0)</f>
        <v>0</v>
      </c>
      <c r="E577" s="42">
        <f>SUMIFS('Betaald tarief 2023'!G:G,'Betaald tarief 2023'!A:A,'Betaald percentage 2023'!A577)</f>
        <v>0</v>
      </c>
      <c r="F577" s="42">
        <f>SUMIFS('Betaald tarief 2023'!Q:Q,'Betaald tarief 2023'!A:A,'Betaald percentage 2023'!A577)</f>
        <v>0</v>
      </c>
      <c r="G577">
        <f>IFERROR(INDEX(Correcties!B:B,MATCH('Betaald percentage 2023'!A577,Correcties!A:A,0)),"")</f>
        <v>0</v>
      </c>
    </row>
    <row r="578" spans="1:7" x14ac:dyDescent="0.25">
      <c r="A578" s="45"/>
      <c r="B578" s="39" t="str">
        <f>IFERROR(INDEX('Betaald tarief 2023'!B:B,MATCH('Betaald percentage 2023'!A578,'Betaald tarief 2023'!A:A,0)),"")</f>
        <v/>
      </c>
      <c r="C578" s="39" t="str">
        <f>IFERROR(INDEX('Betaald tarief 2023'!C:C,MATCH('Betaald percentage 2023'!A578,'Betaald tarief 2023'!A:A,0)),"")</f>
        <v/>
      </c>
      <c r="D578" s="41" cm="1">
        <f t="array" ref="D578">IFERROR(E578/SUMPRODUCT(('Betaald tarief 2023'!$A$2:$A$100000='Betaald percentage 2023'!A578)*'Betaald tarief 2023'!$H$2:$H$100000*'Betaald tarief 2023'!$O$2:$O$100000),0)</f>
        <v>0</v>
      </c>
      <c r="E578" s="42">
        <f>SUMIFS('Betaald tarief 2023'!G:G,'Betaald tarief 2023'!A:A,'Betaald percentage 2023'!A578)</f>
        <v>0</v>
      </c>
      <c r="F578" s="42">
        <f>SUMIFS('Betaald tarief 2023'!Q:Q,'Betaald tarief 2023'!A:A,'Betaald percentage 2023'!A578)</f>
        <v>0</v>
      </c>
      <c r="G578">
        <f>IFERROR(INDEX(Correcties!B:B,MATCH('Betaald percentage 2023'!A578,Correcties!A:A,0)),"")</f>
        <v>0</v>
      </c>
    </row>
    <row r="579" spans="1:7" x14ac:dyDescent="0.25">
      <c r="A579" s="45"/>
      <c r="B579" s="39" t="str">
        <f>IFERROR(INDEX('Betaald tarief 2023'!B:B,MATCH('Betaald percentage 2023'!A579,'Betaald tarief 2023'!A:A,0)),"")</f>
        <v/>
      </c>
      <c r="C579" s="39" t="str">
        <f>IFERROR(INDEX('Betaald tarief 2023'!C:C,MATCH('Betaald percentage 2023'!A579,'Betaald tarief 2023'!A:A,0)),"")</f>
        <v/>
      </c>
      <c r="D579" s="41" cm="1">
        <f t="array" ref="D579">IFERROR(E579/SUMPRODUCT(('Betaald tarief 2023'!$A$2:$A$100000='Betaald percentage 2023'!A579)*'Betaald tarief 2023'!$H$2:$H$100000*'Betaald tarief 2023'!$O$2:$O$100000),0)</f>
        <v>0</v>
      </c>
      <c r="E579" s="42">
        <f>SUMIFS('Betaald tarief 2023'!G:G,'Betaald tarief 2023'!A:A,'Betaald percentage 2023'!A579)</f>
        <v>0</v>
      </c>
      <c r="F579" s="42">
        <f>SUMIFS('Betaald tarief 2023'!Q:Q,'Betaald tarief 2023'!A:A,'Betaald percentage 2023'!A579)</f>
        <v>0</v>
      </c>
      <c r="G579">
        <f>IFERROR(INDEX(Correcties!B:B,MATCH('Betaald percentage 2023'!A579,Correcties!A:A,0)),"")</f>
        <v>0</v>
      </c>
    </row>
    <row r="580" spans="1:7" x14ac:dyDescent="0.25">
      <c r="A580" s="45"/>
      <c r="B580" s="39" t="str">
        <f>IFERROR(INDEX('Betaald tarief 2023'!B:B,MATCH('Betaald percentage 2023'!A580,'Betaald tarief 2023'!A:A,0)),"")</f>
        <v/>
      </c>
      <c r="C580" s="39" t="str">
        <f>IFERROR(INDEX('Betaald tarief 2023'!C:C,MATCH('Betaald percentage 2023'!A580,'Betaald tarief 2023'!A:A,0)),"")</f>
        <v/>
      </c>
      <c r="D580" s="41" cm="1">
        <f t="array" ref="D580">IFERROR(E580/SUMPRODUCT(('Betaald tarief 2023'!$A$2:$A$100000='Betaald percentage 2023'!A580)*'Betaald tarief 2023'!$H$2:$H$100000*'Betaald tarief 2023'!$O$2:$O$100000),0)</f>
        <v>0</v>
      </c>
      <c r="E580" s="42">
        <f>SUMIFS('Betaald tarief 2023'!G:G,'Betaald tarief 2023'!A:A,'Betaald percentage 2023'!A580)</f>
        <v>0</v>
      </c>
      <c r="F580" s="42">
        <f>SUMIFS('Betaald tarief 2023'!Q:Q,'Betaald tarief 2023'!A:A,'Betaald percentage 2023'!A580)</f>
        <v>0</v>
      </c>
      <c r="G580">
        <f>IFERROR(INDEX(Correcties!B:B,MATCH('Betaald percentage 2023'!A580,Correcties!A:A,0)),"")</f>
        <v>0</v>
      </c>
    </row>
    <row r="581" spans="1:7" x14ac:dyDescent="0.25">
      <c r="A581" s="45"/>
      <c r="B581" s="39" t="str">
        <f>IFERROR(INDEX('Betaald tarief 2023'!B:B,MATCH('Betaald percentage 2023'!A581,'Betaald tarief 2023'!A:A,0)),"")</f>
        <v/>
      </c>
      <c r="C581" s="39" t="str">
        <f>IFERROR(INDEX('Betaald tarief 2023'!C:C,MATCH('Betaald percentage 2023'!A581,'Betaald tarief 2023'!A:A,0)),"")</f>
        <v/>
      </c>
      <c r="D581" s="41" cm="1">
        <f t="array" ref="D581">IFERROR(E581/SUMPRODUCT(('Betaald tarief 2023'!$A$2:$A$100000='Betaald percentage 2023'!A581)*'Betaald tarief 2023'!$H$2:$H$100000*'Betaald tarief 2023'!$O$2:$O$100000),0)</f>
        <v>0</v>
      </c>
      <c r="E581" s="42">
        <f>SUMIFS('Betaald tarief 2023'!G:G,'Betaald tarief 2023'!A:A,'Betaald percentage 2023'!A581)</f>
        <v>0</v>
      </c>
      <c r="F581" s="42">
        <f>SUMIFS('Betaald tarief 2023'!Q:Q,'Betaald tarief 2023'!A:A,'Betaald percentage 2023'!A581)</f>
        <v>0</v>
      </c>
      <c r="G581">
        <f>IFERROR(INDEX(Correcties!B:B,MATCH('Betaald percentage 2023'!A581,Correcties!A:A,0)),"")</f>
        <v>0</v>
      </c>
    </row>
    <row r="582" spans="1:7" x14ac:dyDescent="0.25">
      <c r="A582" s="45"/>
      <c r="B582" s="39" t="str">
        <f>IFERROR(INDEX('Betaald tarief 2023'!B:B,MATCH('Betaald percentage 2023'!A582,'Betaald tarief 2023'!A:A,0)),"")</f>
        <v/>
      </c>
      <c r="C582" s="39" t="str">
        <f>IFERROR(INDEX('Betaald tarief 2023'!C:C,MATCH('Betaald percentage 2023'!A582,'Betaald tarief 2023'!A:A,0)),"")</f>
        <v/>
      </c>
      <c r="D582" s="41" cm="1">
        <f t="array" ref="D582">IFERROR(E582/SUMPRODUCT(('Betaald tarief 2023'!$A$2:$A$100000='Betaald percentage 2023'!A582)*'Betaald tarief 2023'!$H$2:$H$100000*'Betaald tarief 2023'!$O$2:$O$100000),0)</f>
        <v>0</v>
      </c>
      <c r="E582" s="42">
        <f>SUMIFS('Betaald tarief 2023'!G:G,'Betaald tarief 2023'!A:A,'Betaald percentage 2023'!A582)</f>
        <v>0</v>
      </c>
      <c r="F582" s="42">
        <f>SUMIFS('Betaald tarief 2023'!Q:Q,'Betaald tarief 2023'!A:A,'Betaald percentage 2023'!A582)</f>
        <v>0</v>
      </c>
      <c r="G582">
        <f>IFERROR(INDEX(Correcties!B:B,MATCH('Betaald percentage 2023'!A582,Correcties!A:A,0)),"")</f>
        <v>0</v>
      </c>
    </row>
    <row r="583" spans="1:7" x14ac:dyDescent="0.25">
      <c r="A583" s="45"/>
      <c r="B583" s="39" t="str">
        <f>IFERROR(INDEX('Betaald tarief 2023'!B:B,MATCH('Betaald percentage 2023'!A583,'Betaald tarief 2023'!A:A,0)),"")</f>
        <v/>
      </c>
      <c r="C583" s="39" t="str">
        <f>IFERROR(INDEX('Betaald tarief 2023'!C:C,MATCH('Betaald percentage 2023'!A583,'Betaald tarief 2023'!A:A,0)),"")</f>
        <v/>
      </c>
      <c r="D583" s="41" cm="1">
        <f t="array" ref="D583">IFERROR(E583/SUMPRODUCT(('Betaald tarief 2023'!$A$2:$A$100000='Betaald percentage 2023'!A583)*'Betaald tarief 2023'!$H$2:$H$100000*'Betaald tarief 2023'!$O$2:$O$100000),0)</f>
        <v>0</v>
      </c>
      <c r="E583" s="42">
        <f>SUMIFS('Betaald tarief 2023'!G:G,'Betaald tarief 2023'!A:A,'Betaald percentage 2023'!A583)</f>
        <v>0</v>
      </c>
      <c r="F583" s="42">
        <f>SUMIFS('Betaald tarief 2023'!Q:Q,'Betaald tarief 2023'!A:A,'Betaald percentage 2023'!A583)</f>
        <v>0</v>
      </c>
      <c r="G583">
        <f>IFERROR(INDEX(Correcties!B:B,MATCH('Betaald percentage 2023'!A583,Correcties!A:A,0)),"")</f>
        <v>0</v>
      </c>
    </row>
    <row r="584" spans="1:7" x14ac:dyDescent="0.25">
      <c r="A584" s="45"/>
      <c r="B584" s="39" t="str">
        <f>IFERROR(INDEX('Betaald tarief 2023'!B:B,MATCH('Betaald percentage 2023'!A584,'Betaald tarief 2023'!A:A,0)),"")</f>
        <v/>
      </c>
      <c r="C584" s="39" t="str">
        <f>IFERROR(INDEX('Betaald tarief 2023'!C:C,MATCH('Betaald percentage 2023'!A584,'Betaald tarief 2023'!A:A,0)),"")</f>
        <v/>
      </c>
      <c r="D584" s="41" cm="1">
        <f t="array" ref="D584">IFERROR(E584/SUMPRODUCT(('Betaald tarief 2023'!$A$2:$A$100000='Betaald percentage 2023'!A584)*'Betaald tarief 2023'!$H$2:$H$100000*'Betaald tarief 2023'!$O$2:$O$100000),0)</f>
        <v>0</v>
      </c>
      <c r="E584" s="42">
        <f>SUMIFS('Betaald tarief 2023'!G:G,'Betaald tarief 2023'!A:A,'Betaald percentage 2023'!A584)</f>
        <v>0</v>
      </c>
      <c r="F584" s="42">
        <f>SUMIFS('Betaald tarief 2023'!Q:Q,'Betaald tarief 2023'!A:A,'Betaald percentage 2023'!A584)</f>
        <v>0</v>
      </c>
      <c r="G584">
        <f>IFERROR(INDEX(Correcties!B:B,MATCH('Betaald percentage 2023'!A584,Correcties!A:A,0)),"")</f>
        <v>0</v>
      </c>
    </row>
    <row r="585" spans="1:7" x14ac:dyDescent="0.25">
      <c r="A585" s="45"/>
      <c r="B585" s="39" t="str">
        <f>IFERROR(INDEX('Betaald tarief 2023'!B:B,MATCH('Betaald percentage 2023'!A585,'Betaald tarief 2023'!A:A,0)),"")</f>
        <v/>
      </c>
      <c r="C585" s="39" t="str">
        <f>IFERROR(INDEX('Betaald tarief 2023'!C:C,MATCH('Betaald percentage 2023'!A585,'Betaald tarief 2023'!A:A,0)),"")</f>
        <v/>
      </c>
      <c r="D585" s="41" cm="1">
        <f t="array" ref="D585">IFERROR(E585/SUMPRODUCT(('Betaald tarief 2023'!$A$2:$A$100000='Betaald percentage 2023'!A585)*'Betaald tarief 2023'!$H$2:$H$100000*'Betaald tarief 2023'!$O$2:$O$100000),0)</f>
        <v>0</v>
      </c>
      <c r="E585" s="42">
        <f>SUMIFS('Betaald tarief 2023'!G:G,'Betaald tarief 2023'!A:A,'Betaald percentage 2023'!A585)</f>
        <v>0</v>
      </c>
      <c r="F585" s="42">
        <f>SUMIFS('Betaald tarief 2023'!Q:Q,'Betaald tarief 2023'!A:A,'Betaald percentage 2023'!A585)</f>
        <v>0</v>
      </c>
      <c r="G585">
        <f>IFERROR(INDEX(Correcties!B:B,MATCH('Betaald percentage 2023'!A585,Correcties!A:A,0)),"")</f>
        <v>0</v>
      </c>
    </row>
    <row r="586" spans="1:7" x14ac:dyDescent="0.25">
      <c r="A586" s="45"/>
      <c r="B586" s="39" t="str">
        <f>IFERROR(INDEX('Betaald tarief 2023'!B:B,MATCH('Betaald percentage 2023'!A586,'Betaald tarief 2023'!A:A,0)),"")</f>
        <v/>
      </c>
      <c r="C586" s="39" t="str">
        <f>IFERROR(INDEX('Betaald tarief 2023'!C:C,MATCH('Betaald percentage 2023'!A586,'Betaald tarief 2023'!A:A,0)),"")</f>
        <v/>
      </c>
      <c r="D586" s="41" cm="1">
        <f t="array" ref="D586">IFERROR(E586/SUMPRODUCT(('Betaald tarief 2023'!$A$2:$A$100000='Betaald percentage 2023'!A586)*'Betaald tarief 2023'!$H$2:$H$100000*'Betaald tarief 2023'!$O$2:$O$100000),0)</f>
        <v>0</v>
      </c>
      <c r="E586" s="42">
        <f>SUMIFS('Betaald tarief 2023'!G:G,'Betaald tarief 2023'!A:A,'Betaald percentage 2023'!A586)</f>
        <v>0</v>
      </c>
      <c r="F586" s="42">
        <f>SUMIFS('Betaald tarief 2023'!Q:Q,'Betaald tarief 2023'!A:A,'Betaald percentage 2023'!A586)</f>
        <v>0</v>
      </c>
      <c r="G586">
        <f>IFERROR(INDEX(Correcties!B:B,MATCH('Betaald percentage 2023'!A586,Correcties!A:A,0)),"")</f>
        <v>0</v>
      </c>
    </row>
    <row r="587" spans="1:7" x14ac:dyDescent="0.25">
      <c r="A587" s="45"/>
      <c r="B587" s="39" t="str">
        <f>IFERROR(INDEX('Betaald tarief 2023'!B:B,MATCH('Betaald percentage 2023'!A587,'Betaald tarief 2023'!A:A,0)),"")</f>
        <v/>
      </c>
      <c r="C587" s="39" t="str">
        <f>IFERROR(INDEX('Betaald tarief 2023'!C:C,MATCH('Betaald percentage 2023'!A587,'Betaald tarief 2023'!A:A,0)),"")</f>
        <v/>
      </c>
      <c r="D587" s="41" cm="1">
        <f t="array" ref="D587">IFERROR(E587/SUMPRODUCT(('Betaald tarief 2023'!$A$2:$A$100000='Betaald percentage 2023'!A587)*'Betaald tarief 2023'!$H$2:$H$100000*'Betaald tarief 2023'!$O$2:$O$100000),0)</f>
        <v>0</v>
      </c>
      <c r="E587" s="42">
        <f>SUMIFS('Betaald tarief 2023'!G:G,'Betaald tarief 2023'!A:A,'Betaald percentage 2023'!A587)</f>
        <v>0</v>
      </c>
      <c r="F587" s="42">
        <f>SUMIFS('Betaald tarief 2023'!Q:Q,'Betaald tarief 2023'!A:A,'Betaald percentage 2023'!A587)</f>
        <v>0</v>
      </c>
      <c r="G587">
        <f>IFERROR(INDEX(Correcties!B:B,MATCH('Betaald percentage 2023'!A587,Correcties!A:A,0)),"")</f>
        <v>0</v>
      </c>
    </row>
    <row r="588" spans="1:7" x14ac:dyDescent="0.25">
      <c r="A588" s="45"/>
      <c r="B588" s="39" t="str">
        <f>IFERROR(INDEX('Betaald tarief 2023'!B:B,MATCH('Betaald percentage 2023'!A588,'Betaald tarief 2023'!A:A,0)),"")</f>
        <v/>
      </c>
      <c r="C588" s="39" t="str">
        <f>IFERROR(INDEX('Betaald tarief 2023'!C:C,MATCH('Betaald percentage 2023'!A588,'Betaald tarief 2023'!A:A,0)),"")</f>
        <v/>
      </c>
      <c r="D588" s="41" cm="1">
        <f t="array" ref="D588">IFERROR(E588/SUMPRODUCT(('Betaald tarief 2023'!$A$2:$A$100000='Betaald percentage 2023'!A588)*'Betaald tarief 2023'!$H$2:$H$100000*'Betaald tarief 2023'!$O$2:$O$100000),0)</f>
        <v>0</v>
      </c>
      <c r="E588" s="42">
        <f>SUMIFS('Betaald tarief 2023'!G:G,'Betaald tarief 2023'!A:A,'Betaald percentage 2023'!A588)</f>
        <v>0</v>
      </c>
      <c r="F588" s="42">
        <f>SUMIFS('Betaald tarief 2023'!Q:Q,'Betaald tarief 2023'!A:A,'Betaald percentage 2023'!A588)</f>
        <v>0</v>
      </c>
      <c r="G588">
        <f>IFERROR(INDEX(Correcties!B:B,MATCH('Betaald percentage 2023'!A588,Correcties!A:A,0)),"")</f>
        <v>0</v>
      </c>
    </row>
    <row r="589" spans="1:7" x14ac:dyDescent="0.25">
      <c r="A589" s="45"/>
      <c r="B589" s="39" t="str">
        <f>IFERROR(INDEX('Betaald tarief 2023'!B:B,MATCH('Betaald percentage 2023'!A589,'Betaald tarief 2023'!A:A,0)),"")</f>
        <v/>
      </c>
      <c r="C589" s="39" t="str">
        <f>IFERROR(INDEX('Betaald tarief 2023'!C:C,MATCH('Betaald percentage 2023'!A589,'Betaald tarief 2023'!A:A,0)),"")</f>
        <v/>
      </c>
      <c r="D589" s="41" cm="1">
        <f t="array" ref="D589">IFERROR(E589/SUMPRODUCT(('Betaald tarief 2023'!$A$2:$A$100000='Betaald percentage 2023'!A589)*'Betaald tarief 2023'!$H$2:$H$100000*'Betaald tarief 2023'!$O$2:$O$100000),0)</f>
        <v>0</v>
      </c>
      <c r="E589" s="42">
        <f>SUMIFS('Betaald tarief 2023'!G:G,'Betaald tarief 2023'!A:A,'Betaald percentage 2023'!A589)</f>
        <v>0</v>
      </c>
      <c r="F589" s="42">
        <f>SUMIFS('Betaald tarief 2023'!Q:Q,'Betaald tarief 2023'!A:A,'Betaald percentage 2023'!A589)</f>
        <v>0</v>
      </c>
      <c r="G589">
        <f>IFERROR(INDEX(Correcties!B:B,MATCH('Betaald percentage 2023'!A589,Correcties!A:A,0)),"")</f>
        <v>0</v>
      </c>
    </row>
    <row r="590" spans="1:7" x14ac:dyDescent="0.25">
      <c r="A590" s="45"/>
      <c r="B590" s="39" t="str">
        <f>IFERROR(INDEX('Betaald tarief 2023'!B:B,MATCH('Betaald percentage 2023'!A590,'Betaald tarief 2023'!A:A,0)),"")</f>
        <v/>
      </c>
      <c r="C590" s="39" t="str">
        <f>IFERROR(INDEX('Betaald tarief 2023'!C:C,MATCH('Betaald percentage 2023'!A590,'Betaald tarief 2023'!A:A,0)),"")</f>
        <v/>
      </c>
      <c r="D590" s="41" cm="1">
        <f t="array" ref="D590">IFERROR(E590/SUMPRODUCT(('Betaald tarief 2023'!$A$2:$A$100000='Betaald percentage 2023'!A590)*'Betaald tarief 2023'!$H$2:$H$100000*'Betaald tarief 2023'!$O$2:$O$100000),0)</f>
        <v>0</v>
      </c>
      <c r="E590" s="42">
        <f>SUMIFS('Betaald tarief 2023'!G:G,'Betaald tarief 2023'!A:A,'Betaald percentage 2023'!A590)</f>
        <v>0</v>
      </c>
      <c r="F590" s="42">
        <f>SUMIFS('Betaald tarief 2023'!Q:Q,'Betaald tarief 2023'!A:A,'Betaald percentage 2023'!A590)</f>
        <v>0</v>
      </c>
      <c r="G590">
        <f>IFERROR(INDEX(Correcties!B:B,MATCH('Betaald percentage 2023'!A590,Correcties!A:A,0)),"")</f>
        <v>0</v>
      </c>
    </row>
    <row r="591" spans="1:7" x14ac:dyDescent="0.25">
      <c r="A591" s="45"/>
      <c r="B591" s="39" t="str">
        <f>IFERROR(INDEX('Betaald tarief 2023'!B:B,MATCH('Betaald percentage 2023'!A591,'Betaald tarief 2023'!A:A,0)),"")</f>
        <v/>
      </c>
      <c r="C591" s="39" t="str">
        <f>IFERROR(INDEX('Betaald tarief 2023'!C:C,MATCH('Betaald percentage 2023'!A591,'Betaald tarief 2023'!A:A,0)),"")</f>
        <v/>
      </c>
      <c r="D591" s="41" cm="1">
        <f t="array" ref="D591">IFERROR(E591/SUMPRODUCT(('Betaald tarief 2023'!$A$2:$A$100000='Betaald percentage 2023'!A591)*'Betaald tarief 2023'!$H$2:$H$100000*'Betaald tarief 2023'!$O$2:$O$100000),0)</f>
        <v>0</v>
      </c>
      <c r="E591" s="42">
        <f>SUMIFS('Betaald tarief 2023'!G:G,'Betaald tarief 2023'!A:A,'Betaald percentage 2023'!A591)</f>
        <v>0</v>
      </c>
      <c r="F591" s="42">
        <f>SUMIFS('Betaald tarief 2023'!Q:Q,'Betaald tarief 2023'!A:A,'Betaald percentage 2023'!A591)</f>
        <v>0</v>
      </c>
      <c r="G591">
        <f>IFERROR(INDEX(Correcties!B:B,MATCH('Betaald percentage 2023'!A591,Correcties!A:A,0)),"")</f>
        <v>0</v>
      </c>
    </row>
    <row r="592" spans="1:7" x14ac:dyDescent="0.25">
      <c r="A592" s="45"/>
      <c r="B592" s="39" t="str">
        <f>IFERROR(INDEX('Betaald tarief 2023'!B:B,MATCH('Betaald percentage 2023'!A592,'Betaald tarief 2023'!A:A,0)),"")</f>
        <v/>
      </c>
      <c r="C592" s="39" t="str">
        <f>IFERROR(INDEX('Betaald tarief 2023'!C:C,MATCH('Betaald percentage 2023'!A592,'Betaald tarief 2023'!A:A,0)),"")</f>
        <v/>
      </c>
      <c r="D592" s="41" cm="1">
        <f t="array" ref="D592">IFERROR(E592/SUMPRODUCT(('Betaald tarief 2023'!$A$2:$A$100000='Betaald percentage 2023'!A592)*'Betaald tarief 2023'!$H$2:$H$100000*'Betaald tarief 2023'!$O$2:$O$100000),0)</f>
        <v>0</v>
      </c>
      <c r="E592" s="42">
        <f>SUMIFS('Betaald tarief 2023'!G:G,'Betaald tarief 2023'!A:A,'Betaald percentage 2023'!A592)</f>
        <v>0</v>
      </c>
      <c r="F592" s="42">
        <f>SUMIFS('Betaald tarief 2023'!Q:Q,'Betaald tarief 2023'!A:A,'Betaald percentage 2023'!A592)</f>
        <v>0</v>
      </c>
      <c r="G592">
        <f>IFERROR(INDEX(Correcties!B:B,MATCH('Betaald percentage 2023'!A592,Correcties!A:A,0)),"")</f>
        <v>0</v>
      </c>
    </row>
    <row r="593" spans="1:7" x14ac:dyDescent="0.25">
      <c r="A593" s="45"/>
      <c r="B593" s="39" t="str">
        <f>IFERROR(INDEX('Betaald tarief 2023'!B:B,MATCH('Betaald percentage 2023'!A593,'Betaald tarief 2023'!A:A,0)),"")</f>
        <v/>
      </c>
      <c r="C593" s="39" t="str">
        <f>IFERROR(INDEX('Betaald tarief 2023'!C:C,MATCH('Betaald percentage 2023'!A593,'Betaald tarief 2023'!A:A,0)),"")</f>
        <v/>
      </c>
      <c r="D593" s="41" cm="1">
        <f t="array" ref="D593">IFERROR(E593/SUMPRODUCT(('Betaald tarief 2023'!$A$2:$A$100000='Betaald percentage 2023'!A593)*'Betaald tarief 2023'!$H$2:$H$100000*'Betaald tarief 2023'!$O$2:$O$100000),0)</f>
        <v>0</v>
      </c>
      <c r="E593" s="42">
        <f>SUMIFS('Betaald tarief 2023'!G:G,'Betaald tarief 2023'!A:A,'Betaald percentage 2023'!A593)</f>
        <v>0</v>
      </c>
      <c r="F593" s="42">
        <f>SUMIFS('Betaald tarief 2023'!Q:Q,'Betaald tarief 2023'!A:A,'Betaald percentage 2023'!A593)</f>
        <v>0</v>
      </c>
      <c r="G593">
        <f>IFERROR(INDEX(Correcties!B:B,MATCH('Betaald percentage 2023'!A593,Correcties!A:A,0)),"")</f>
        <v>0</v>
      </c>
    </row>
    <row r="594" spans="1:7" x14ac:dyDescent="0.25">
      <c r="A594" s="45"/>
      <c r="B594" s="39" t="str">
        <f>IFERROR(INDEX('Betaald tarief 2023'!B:B,MATCH('Betaald percentage 2023'!A594,'Betaald tarief 2023'!A:A,0)),"")</f>
        <v/>
      </c>
      <c r="C594" s="39" t="str">
        <f>IFERROR(INDEX('Betaald tarief 2023'!C:C,MATCH('Betaald percentage 2023'!A594,'Betaald tarief 2023'!A:A,0)),"")</f>
        <v/>
      </c>
      <c r="D594" s="41" cm="1">
        <f t="array" ref="D594">IFERROR(E594/SUMPRODUCT(('Betaald tarief 2023'!$A$2:$A$100000='Betaald percentage 2023'!A594)*'Betaald tarief 2023'!$H$2:$H$100000*'Betaald tarief 2023'!$O$2:$O$100000),0)</f>
        <v>0</v>
      </c>
      <c r="E594" s="42">
        <f>SUMIFS('Betaald tarief 2023'!G:G,'Betaald tarief 2023'!A:A,'Betaald percentage 2023'!A594)</f>
        <v>0</v>
      </c>
      <c r="F594" s="42">
        <f>SUMIFS('Betaald tarief 2023'!Q:Q,'Betaald tarief 2023'!A:A,'Betaald percentage 2023'!A594)</f>
        <v>0</v>
      </c>
      <c r="G594">
        <f>IFERROR(INDEX(Correcties!B:B,MATCH('Betaald percentage 2023'!A594,Correcties!A:A,0)),"")</f>
        <v>0</v>
      </c>
    </row>
    <row r="595" spans="1:7" x14ac:dyDescent="0.25">
      <c r="A595" s="45"/>
      <c r="B595" s="39" t="str">
        <f>IFERROR(INDEX('Betaald tarief 2023'!B:B,MATCH('Betaald percentage 2023'!A595,'Betaald tarief 2023'!A:A,0)),"")</f>
        <v/>
      </c>
      <c r="C595" s="39" t="str">
        <f>IFERROR(INDEX('Betaald tarief 2023'!C:C,MATCH('Betaald percentage 2023'!A595,'Betaald tarief 2023'!A:A,0)),"")</f>
        <v/>
      </c>
      <c r="D595" s="41" cm="1">
        <f t="array" ref="D595">IFERROR(E595/SUMPRODUCT(('Betaald tarief 2023'!$A$2:$A$100000='Betaald percentage 2023'!A595)*'Betaald tarief 2023'!$H$2:$H$100000*'Betaald tarief 2023'!$O$2:$O$100000),0)</f>
        <v>0</v>
      </c>
      <c r="E595" s="42">
        <f>SUMIFS('Betaald tarief 2023'!G:G,'Betaald tarief 2023'!A:A,'Betaald percentage 2023'!A595)</f>
        <v>0</v>
      </c>
      <c r="F595" s="42">
        <f>SUMIFS('Betaald tarief 2023'!Q:Q,'Betaald tarief 2023'!A:A,'Betaald percentage 2023'!A595)</f>
        <v>0</v>
      </c>
      <c r="G595">
        <f>IFERROR(INDEX(Correcties!B:B,MATCH('Betaald percentage 2023'!A595,Correcties!A:A,0)),"")</f>
        <v>0</v>
      </c>
    </row>
    <row r="596" spans="1:7" x14ac:dyDescent="0.25">
      <c r="A596" s="45"/>
      <c r="B596" s="39" t="str">
        <f>IFERROR(INDEX('Betaald tarief 2023'!B:B,MATCH('Betaald percentage 2023'!A596,'Betaald tarief 2023'!A:A,0)),"")</f>
        <v/>
      </c>
      <c r="C596" s="39" t="str">
        <f>IFERROR(INDEX('Betaald tarief 2023'!C:C,MATCH('Betaald percentage 2023'!A596,'Betaald tarief 2023'!A:A,0)),"")</f>
        <v/>
      </c>
      <c r="D596" s="41" cm="1">
        <f t="array" ref="D596">IFERROR(E596/SUMPRODUCT(('Betaald tarief 2023'!$A$2:$A$100000='Betaald percentage 2023'!A596)*'Betaald tarief 2023'!$H$2:$H$100000*'Betaald tarief 2023'!$O$2:$O$100000),0)</f>
        <v>0</v>
      </c>
      <c r="E596" s="42">
        <f>SUMIFS('Betaald tarief 2023'!G:G,'Betaald tarief 2023'!A:A,'Betaald percentage 2023'!A596)</f>
        <v>0</v>
      </c>
      <c r="F596" s="42">
        <f>SUMIFS('Betaald tarief 2023'!Q:Q,'Betaald tarief 2023'!A:A,'Betaald percentage 2023'!A596)</f>
        <v>0</v>
      </c>
      <c r="G596">
        <f>IFERROR(INDEX(Correcties!B:B,MATCH('Betaald percentage 2023'!A596,Correcties!A:A,0)),"")</f>
        <v>0</v>
      </c>
    </row>
    <row r="597" spans="1:7" x14ac:dyDescent="0.25">
      <c r="A597" s="45"/>
      <c r="B597" s="39" t="str">
        <f>IFERROR(INDEX('Betaald tarief 2023'!B:B,MATCH('Betaald percentage 2023'!A597,'Betaald tarief 2023'!A:A,0)),"")</f>
        <v/>
      </c>
      <c r="C597" s="39" t="str">
        <f>IFERROR(INDEX('Betaald tarief 2023'!C:C,MATCH('Betaald percentage 2023'!A597,'Betaald tarief 2023'!A:A,0)),"")</f>
        <v/>
      </c>
      <c r="D597" s="41" cm="1">
        <f t="array" ref="D597">IFERROR(E597/SUMPRODUCT(('Betaald tarief 2023'!$A$2:$A$100000='Betaald percentage 2023'!A597)*'Betaald tarief 2023'!$H$2:$H$100000*'Betaald tarief 2023'!$O$2:$O$100000),0)</f>
        <v>0</v>
      </c>
      <c r="E597" s="42">
        <f>SUMIFS('Betaald tarief 2023'!G:G,'Betaald tarief 2023'!A:A,'Betaald percentage 2023'!A597)</f>
        <v>0</v>
      </c>
      <c r="F597" s="42">
        <f>SUMIFS('Betaald tarief 2023'!Q:Q,'Betaald tarief 2023'!A:A,'Betaald percentage 2023'!A597)</f>
        <v>0</v>
      </c>
      <c r="G597">
        <f>IFERROR(INDEX(Correcties!B:B,MATCH('Betaald percentage 2023'!A597,Correcties!A:A,0)),"")</f>
        <v>0</v>
      </c>
    </row>
    <row r="598" spans="1:7" x14ac:dyDescent="0.25">
      <c r="A598" s="45"/>
      <c r="B598" s="39" t="str">
        <f>IFERROR(INDEX('Betaald tarief 2023'!B:B,MATCH('Betaald percentage 2023'!A598,'Betaald tarief 2023'!A:A,0)),"")</f>
        <v/>
      </c>
      <c r="C598" s="39" t="str">
        <f>IFERROR(INDEX('Betaald tarief 2023'!C:C,MATCH('Betaald percentage 2023'!A598,'Betaald tarief 2023'!A:A,0)),"")</f>
        <v/>
      </c>
      <c r="D598" s="41" cm="1">
        <f t="array" ref="D598">IFERROR(E598/SUMPRODUCT(('Betaald tarief 2023'!$A$2:$A$100000='Betaald percentage 2023'!A598)*'Betaald tarief 2023'!$H$2:$H$100000*'Betaald tarief 2023'!$O$2:$O$100000),0)</f>
        <v>0</v>
      </c>
      <c r="E598" s="42">
        <f>SUMIFS('Betaald tarief 2023'!G:G,'Betaald tarief 2023'!A:A,'Betaald percentage 2023'!A598)</f>
        <v>0</v>
      </c>
      <c r="F598" s="42">
        <f>SUMIFS('Betaald tarief 2023'!Q:Q,'Betaald tarief 2023'!A:A,'Betaald percentage 2023'!A598)</f>
        <v>0</v>
      </c>
      <c r="G598">
        <f>IFERROR(INDEX(Correcties!B:B,MATCH('Betaald percentage 2023'!A598,Correcties!A:A,0)),"")</f>
        <v>0</v>
      </c>
    </row>
    <row r="599" spans="1:7" x14ac:dyDescent="0.25">
      <c r="A599" s="45"/>
      <c r="B599" s="39" t="str">
        <f>IFERROR(INDEX('Betaald tarief 2023'!B:B,MATCH('Betaald percentage 2023'!A599,'Betaald tarief 2023'!A:A,0)),"")</f>
        <v/>
      </c>
      <c r="C599" s="39" t="str">
        <f>IFERROR(INDEX('Betaald tarief 2023'!C:C,MATCH('Betaald percentage 2023'!A599,'Betaald tarief 2023'!A:A,0)),"")</f>
        <v/>
      </c>
      <c r="D599" s="41" cm="1">
        <f t="array" ref="D599">IFERROR(E599/SUMPRODUCT(('Betaald tarief 2023'!$A$2:$A$100000='Betaald percentage 2023'!A599)*'Betaald tarief 2023'!$H$2:$H$100000*'Betaald tarief 2023'!$O$2:$O$100000),0)</f>
        <v>0</v>
      </c>
      <c r="E599" s="42">
        <f>SUMIFS('Betaald tarief 2023'!G:G,'Betaald tarief 2023'!A:A,'Betaald percentage 2023'!A599)</f>
        <v>0</v>
      </c>
      <c r="F599" s="42">
        <f>SUMIFS('Betaald tarief 2023'!Q:Q,'Betaald tarief 2023'!A:A,'Betaald percentage 2023'!A599)</f>
        <v>0</v>
      </c>
      <c r="G599">
        <f>IFERROR(INDEX(Correcties!B:B,MATCH('Betaald percentage 2023'!A599,Correcties!A:A,0)),"")</f>
        <v>0</v>
      </c>
    </row>
    <row r="600" spans="1:7" x14ac:dyDescent="0.25">
      <c r="A600" s="45"/>
      <c r="B600" s="39" t="str">
        <f>IFERROR(INDEX('Betaald tarief 2023'!B:B,MATCH('Betaald percentage 2023'!A600,'Betaald tarief 2023'!A:A,0)),"")</f>
        <v/>
      </c>
      <c r="C600" s="39" t="str">
        <f>IFERROR(INDEX('Betaald tarief 2023'!C:C,MATCH('Betaald percentage 2023'!A600,'Betaald tarief 2023'!A:A,0)),"")</f>
        <v/>
      </c>
      <c r="D600" s="41" cm="1">
        <f t="array" ref="D600">IFERROR(E600/SUMPRODUCT(('Betaald tarief 2023'!$A$2:$A$100000='Betaald percentage 2023'!A600)*'Betaald tarief 2023'!$H$2:$H$100000*'Betaald tarief 2023'!$O$2:$O$100000),0)</f>
        <v>0</v>
      </c>
      <c r="E600" s="42">
        <f>SUMIFS('Betaald tarief 2023'!G:G,'Betaald tarief 2023'!A:A,'Betaald percentage 2023'!A600)</f>
        <v>0</v>
      </c>
      <c r="F600" s="42">
        <f>SUMIFS('Betaald tarief 2023'!Q:Q,'Betaald tarief 2023'!A:A,'Betaald percentage 2023'!A600)</f>
        <v>0</v>
      </c>
      <c r="G600">
        <f>IFERROR(INDEX(Correcties!B:B,MATCH('Betaald percentage 2023'!A600,Correcties!A:A,0)),"")</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2"/>
  <sheetViews>
    <sheetView workbookViewId="0">
      <selection activeCell="B34" sqref="B34"/>
    </sheetView>
  </sheetViews>
  <sheetFormatPr defaultColWidth="8.85546875" defaultRowHeight="15" x14ac:dyDescent="0.25"/>
  <cols>
    <col min="2" max="2" width="15.42578125" bestFit="1" customWidth="1"/>
    <col min="3" max="3" width="19.7109375" bestFit="1" customWidth="1"/>
  </cols>
  <sheetData>
    <row r="1" spans="1:3" x14ac:dyDescent="0.25">
      <c r="A1" s="6" t="s">
        <v>54</v>
      </c>
      <c r="B1" s="6" t="s">
        <v>50</v>
      </c>
      <c r="C1" s="6" t="s">
        <v>55</v>
      </c>
    </row>
    <row r="2" spans="1:3" x14ac:dyDescent="0.25">
      <c r="C2" s="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5604-07AE-471A-85C0-F14210659F96}">
  <sheetPr>
    <tabColor rgb="FF00B050"/>
  </sheetPr>
  <dimension ref="A1:D2"/>
  <sheetViews>
    <sheetView workbookViewId="0">
      <selection activeCell="E2" sqref="E2"/>
    </sheetView>
  </sheetViews>
  <sheetFormatPr defaultColWidth="8.85546875" defaultRowHeight="15" x14ac:dyDescent="0.25"/>
  <cols>
    <col min="2" max="2" width="15.42578125" bestFit="1" customWidth="1"/>
    <col min="4" max="4" width="39.28515625" bestFit="1" customWidth="1"/>
  </cols>
  <sheetData>
    <row r="1" spans="1:4" ht="30" x14ac:dyDescent="0.25">
      <c r="A1" s="43" t="s">
        <v>33</v>
      </c>
      <c r="B1" s="19" t="s">
        <v>56</v>
      </c>
    </row>
    <row r="2" spans="1:4" x14ac:dyDescent="0.25">
      <c r="A2" cm="1">
        <f t="array" ref="A2">_xlfn.UNIQUE('Betaald tarief 2023'!A2:A10000)</f>
        <v>0</v>
      </c>
      <c r="D2" t="s">
        <v>57</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074-BFD5-4B3E-A053-6C08CEE7BAE2}">
  <sheetPr>
    <tabColor rgb="FFFFC000"/>
  </sheetPr>
  <dimension ref="A1:XFC354"/>
  <sheetViews>
    <sheetView tabSelected="1" zoomScaleNormal="100" workbookViewId="0">
      <pane ySplit="4" topLeftCell="A288" activePane="bottomLeft" state="frozen"/>
      <selection activeCell="G9" sqref="G9"/>
      <selection pane="bottomLeft" activeCell="D306" sqref="D306"/>
    </sheetView>
  </sheetViews>
  <sheetFormatPr defaultColWidth="9.140625" defaultRowHeight="15" zeroHeight="1" x14ac:dyDescent="0.25"/>
  <cols>
    <col min="1" max="1" width="9.140625" customWidth="1"/>
    <col min="2" max="2" width="12.85546875" customWidth="1"/>
    <col min="3" max="3" width="61.140625" bestFit="1" customWidth="1"/>
    <col min="4" max="4" width="41.28515625" customWidth="1"/>
    <col min="5" max="5" width="28.42578125" customWidth="1"/>
    <col min="6" max="7" width="26.140625" customWidth="1"/>
    <col min="8" max="8" width="42.140625" bestFit="1" customWidth="1"/>
    <col min="9" max="9" width="28" customWidth="1"/>
    <col min="10" max="16382" width="0" hidden="1" customWidth="1"/>
    <col min="16383" max="16383" width="2.7109375" hidden="1" customWidth="1"/>
    <col min="16384" max="16384" width="10.85546875" hidden="1" customWidth="1"/>
  </cols>
  <sheetData>
    <row r="1" spans="1:10" x14ac:dyDescent="0.25">
      <c r="A1" s="7" t="s">
        <v>14</v>
      </c>
      <c r="B1" s="8"/>
    </row>
    <row r="2" spans="1:10" x14ac:dyDescent="0.25">
      <c r="A2" s="7" t="s">
        <v>58</v>
      </c>
      <c r="B2" s="8"/>
      <c r="D2" s="10" t="s">
        <v>59</v>
      </c>
      <c r="E2" s="10" t="s">
        <v>60</v>
      </c>
      <c r="F2" s="10" t="s">
        <v>61</v>
      </c>
      <c r="G2" s="10" t="s">
        <v>62</v>
      </c>
      <c r="H2" s="9" t="s">
        <v>63</v>
      </c>
      <c r="I2" s="10" t="s">
        <v>64</v>
      </c>
      <c r="J2" s="10"/>
    </row>
    <row r="3" spans="1:10" x14ac:dyDescent="0.25">
      <c r="A3" s="7"/>
      <c r="B3" s="8"/>
      <c r="H3" s="11" t="s">
        <v>65</v>
      </c>
    </row>
    <row r="4" spans="1:10" ht="15" customHeight="1" x14ac:dyDescent="0.25">
      <c r="A4" s="12"/>
      <c r="B4" s="15" t="s">
        <v>66</v>
      </c>
      <c r="C4" s="7" t="s">
        <v>67</v>
      </c>
      <c r="D4" s="13" t="s">
        <v>68</v>
      </c>
      <c r="E4" s="11" t="s">
        <v>69</v>
      </c>
      <c r="F4" s="11" t="s">
        <v>70</v>
      </c>
      <c r="G4" s="11" t="s">
        <v>71</v>
      </c>
      <c r="H4" s="11" t="s">
        <v>72</v>
      </c>
      <c r="I4" s="11" t="s">
        <v>73</v>
      </c>
      <c r="J4" s="11"/>
    </row>
    <row r="5" spans="1:10" x14ac:dyDescent="0.25">
      <c r="A5" s="7"/>
      <c r="B5" s="8"/>
    </row>
    <row r="6" spans="1:10" x14ac:dyDescent="0.25">
      <c r="B6" s="8" t="s">
        <v>74</v>
      </c>
      <c r="C6" t="s">
        <v>75</v>
      </c>
      <c r="D6" s="9">
        <v>53.404478383474299</v>
      </c>
      <c r="E6" s="9">
        <v>30.275038279180222</v>
      </c>
      <c r="F6" s="9">
        <v>29.248297362383415</v>
      </c>
      <c r="G6" s="9">
        <v>2.8106789808938188</v>
      </c>
      <c r="H6" s="9">
        <v>0</v>
      </c>
      <c r="I6" s="9">
        <v>115.74</v>
      </c>
      <c r="J6" s="9"/>
    </row>
    <row r="7" spans="1:10" x14ac:dyDescent="0.25">
      <c r="B7" s="8" t="s">
        <v>76</v>
      </c>
      <c r="C7" t="s">
        <v>77</v>
      </c>
      <c r="D7" s="9">
        <v>80.028594763354548</v>
      </c>
      <c r="E7" s="9">
        <v>34.725795903710882</v>
      </c>
      <c r="F7" s="9">
        <v>30.719909808289493</v>
      </c>
      <c r="G7" s="9">
        <v>2.8106789808938188</v>
      </c>
      <c r="H7" s="9">
        <v>0</v>
      </c>
      <c r="I7" s="9">
        <v>148.28</v>
      </c>
      <c r="J7" s="9"/>
    </row>
    <row r="8" spans="1:10" x14ac:dyDescent="0.25">
      <c r="B8" s="8" t="s">
        <v>78</v>
      </c>
      <c r="C8" t="s">
        <v>79</v>
      </c>
      <c r="D8" s="9">
        <v>109.28249627683094</v>
      </c>
      <c r="E8" s="9">
        <v>38.979985585326531</v>
      </c>
      <c r="F8" s="9">
        <v>33.533286543109952</v>
      </c>
      <c r="G8" s="9">
        <v>2.8106789808938188</v>
      </c>
      <c r="H8" s="9">
        <v>0</v>
      </c>
      <c r="I8" s="9">
        <v>184.61</v>
      </c>
      <c r="J8" s="9"/>
    </row>
    <row r="9" spans="1:10" x14ac:dyDescent="0.25">
      <c r="B9" s="8" t="s">
        <v>80</v>
      </c>
      <c r="C9" t="s">
        <v>81</v>
      </c>
      <c r="D9" s="9">
        <v>99.447078911193657</v>
      </c>
      <c r="E9" s="9">
        <v>40.617789632485518</v>
      </c>
      <c r="F9" s="9">
        <v>34.020217131828872</v>
      </c>
      <c r="G9" s="9">
        <v>2.8106789808938188</v>
      </c>
      <c r="H9" s="9">
        <v>0</v>
      </c>
      <c r="I9" s="9">
        <v>176.9</v>
      </c>
      <c r="J9" s="9"/>
    </row>
    <row r="10" spans="1:10" x14ac:dyDescent="0.25">
      <c r="B10" s="8" t="s">
        <v>82</v>
      </c>
      <c r="C10" t="s">
        <v>83</v>
      </c>
      <c r="D10" s="9">
        <v>214.43161705214885</v>
      </c>
      <c r="E10" s="9">
        <v>58.090028716141546</v>
      </c>
      <c r="F10" s="9">
        <v>33.511364400758026</v>
      </c>
      <c r="G10" s="9">
        <v>4.0757297501088932</v>
      </c>
      <c r="H10" s="9">
        <v>0</v>
      </c>
      <c r="I10" s="9">
        <v>310.11</v>
      </c>
      <c r="J10" s="9"/>
    </row>
    <row r="11" spans="1:10" x14ac:dyDescent="0.25">
      <c r="B11" s="8" t="s">
        <v>84</v>
      </c>
      <c r="C11" t="s">
        <v>85</v>
      </c>
      <c r="D11" s="9">
        <v>193.31751749691409</v>
      </c>
      <c r="E11" s="9">
        <v>54.835735458708989</v>
      </c>
      <c r="F11" s="9">
        <v>33.424798962763546</v>
      </c>
      <c r="G11" s="9">
        <v>4.0874493519170674</v>
      </c>
      <c r="H11" s="9">
        <v>0</v>
      </c>
      <c r="I11" s="9">
        <v>285.67</v>
      </c>
      <c r="J11" s="9"/>
    </row>
    <row r="12" spans="1:10" x14ac:dyDescent="0.25">
      <c r="B12" s="8" t="s">
        <v>86</v>
      </c>
      <c r="C12" t="s">
        <v>87</v>
      </c>
      <c r="D12" s="9">
        <v>262.85389712877691</v>
      </c>
      <c r="E12" s="9">
        <v>64.734235397394684</v>
      </c>
      <c r="F12" s="9">
        <v>34.507147720547813</v>
      </c>
      <c r="G12" s="9">
        <v>4.0759877995325695</v>
      </c>
      <c r="H12" s="9">
        <v>0</v>
      </c>
      <c r="I12" s="9">
        <v>366.17</v>
      </c>
      <c r="J12" s="9"/>
    </row>
    <row r="13" spans="1:10" x14ac:dyDescent="0.25">
      <c r="B13" s="8" t="s">
        <v>88</v>
      </c>
      <c r="C13" t="s">
        <v>89</v>
      </c>
      <c r="D13" s="9">
        <v>357.17675846024002</v>
      </c>
      <c r="E13" s="9">
        <v>77.731168664580608</v>
      </c>
      <c r="F13" s="9">
        <v>35.567012770273507</v>
      </c>
      <c r="G13" s="9">
        <v>5.1431034292480788</v>
      </c>
      <c r="H13" s="9">
        <v>0</v>
      </c>
      <c r="I13" s="9">
        <v>475.62</v>
      </c>
      <c r="J13" s="9"/>
    </row>
    <row r="14" spans="1:10" x14ac:dyDescent="0.25">
      <c r="B14" s="8" t="s">
        <v>90</v>
      </c>
      <c r="C14" t="s">
        <v>91</v>
      </c>
      <c r="D14" s="9">
        <v>177.7825457265991</v>
      </c>
      <c r="E14" s="9">
        <v>55.073945373921291</v>
      </c>
      <c r="F14" s="9">
        <v>32.548043120216171</v>
      </c>
      <c r="G14" s="9">
        <v>5.4187365503890073</v>
      </c>
      <c r="H14" s="9">
        <v>0</v>
      </c>
      <c r="I14" s="9">
        <v>270.82</v>
      </c>
      <c r="J14" s="9"/>
    </row>
    <row r="15" spans="1:10" x14ac:dyDescent="0.25">
      <c r="B15" s="8" t="s">
        <v>92</v>
      </c>
      <c r="C15" t="s">
        <v>93</v>
      </c>
      <c r="D15" s="9">
        <v>420.77048781583136</v>
      </c>
      <c r="E15" s="9">
        <v>94.018735292338647</v>
      </c>
      <c r="F15" s="9">
        <v>35.535112296732201</v>
      </c>
      <c r="G15" s="9">
        <v>4.0642681977243953</v>
      </c>
      <c r="H15" s="9">
        <v>0</v>
      </c>
      <c r="I15" s="9">
        <v>554.39</v>
      </c>
      <c r="J15" s="9"/>
    </row>
    <row r="16" spans="1:10" x14ac:dyDescent="0.25">
      <c r="B16" s="8"/>
      <c r="D16" s="9"/>
      <c r="E16" s="9"/>
      <c r="F16" s="9"/>
      <c r="G16" s="9"/>
      <c r="H16" s="9"/>
      <c r="I16" s="9"/>
      <c r="J16" s="9"/>
    </row>
    <row r="17" spans="2:10" x14ac:dyDescent="0.25">
      <c r="B17" s="8" t="s">
        <v>94</v>
      </c>
      <c r="C17" t="s">
        <v>95</v>
      </c>
      <c r="D17" s="9">
        <v>128.06170922210731</v>
      </c>
      <c r="E17" s="9">
        <v>46.25924606725895</v>
      </c>
      <c r="F17" s="9">
        <v>34.041858491327496</v>
      </c>
      <c r="G17" s="9">
        <v>3.0877881761932091</v>
      </c>
      <c r="H17" s="9">
        <v>0</v>
      </c>
      <c r="I17" s="9">
        <v>211.45</v>
      </c>
      <c r="J17" s="9"/>
    </row>
    <row r="18" spans="2:10" x14ac:dyDescent="0.25">
      <c r="B18" s="8" t="s">
        <v>96</v>
      </c>
      <c r="C18" t="s">
        <v>97</v>
      </c>
      <c r="D18" s="9">
        <v>120.56654547025518</v>
      </c>
      <c r="E18" s="9">
        <v>46.402087131475042</v>
      </c>
      <c r="F18" s="9">
        <v>34.528789080046415</v>
      </c>
      <c r="G18" s="9">
        <v>3.0877881761932091</v>
      </c>
      <c r="H18" s="9">
        <v>0</v>
      </c>
      <c r="I18" s="9">
        <v>204.59</v>
      </c>
      <c r="J18" s="9"/>
    </row>
    <row r="19" spans="2:10" x14ac:dyDescent="0.25">
      <c r="B19" s="8" t="s">
        <v>98</v>
      </c>
      <c r="C19" t="s">
        <v>99</v>
      </c>
      <c r="D19" s="9">
        <v>234.79221732233344</v>
      </c>
      <c r="E19" s="9">
        <v>62.652592430441771</v>
      </c>
      <c r="F19" s="9">
        <v>34.539609759795738</v>
      </c>
      <c r="G19" s="9">
        <v>4.7504433479895534</v>
      </c>
      <c r="H19" s="9">
        <v>0</v>
      </c>
      <c r="I19" s="9">
        <v>336.73</v>
      </c>
      <c r="J19" s="9"/>
    </row>
    <row r="20" spans="2:10" x14ac:dyDescent="0.25">
      <c r="B20" s="8" t="s">
        <v>100</v>
      </c>
      <c r="C20" t="s">
        <v>101</v>
      </c>
      <c r="D20" s="9">
        <v>213.12135824488581</v>
      </c>
      <c r="E20" s="9">
        <v>60.537106305241053</v>
      </c>
      <c r="F20" s="9">
        <v>35.297057342247392</v>
      </c>
      <c r="G20" s="9">
        <v>4.7504433479895534</v>
      </c>
      <c r="H20" s="9">
        <v>0</v>
      </c>
      <c r="I20" s="9">
        <v>313.70999999999998</v>
      </c>
      <c r="J20" s="9"/>
    </row>
    <row r="21" spans="2:10" x14ac:dyDescent="0.25">
      <c r="B21" s="8" t="s">
        <v>102</v>
      </c>
      <c r="C21" t="s">
        <v>103</v>
      </c>
      <c r="D21" s="9">
        <v>294.35964620043302</v>
      </c>
      <c r="E21" s="9">
        <v>72.289876326307962</v>
      </c>
      <c r="F21" s="9">
        <v>36.379125317178335</v>
      </c>
      <c r="G21" s="9">
        <v>4.7504433479895534</v>
      </c>
      <c r="H21" s="9">
        <v>0</v>
      </c>
      <c r="I21" s="9">
        <v>407.78</v>
      </c>
      <c r="J21" s="9"/>
    </row>
    <row r="22" spans="2:10" x14ac:dyDescent="0.25">
      <c r="B22" s="8" t="s">
        <v>104</v>
      </c>
      <c r="C22" t="s">
        <v>105</v>
      </c>
      <c r="D22" s="9">
        <v>376.2468768384457</v>
      </c>
      <c r="E22" s="9">
        <v>86.360595625469031</v>
      </c>
      <c r="F22" s="9">
        <v>37.428731252861347</v>
      </c>
      <c r="G22" s="9">
        <v>6.0700109446533164</v>
      </c>
      <c r="H22" s="9">
        <v>0</v>
      </c>
      <c r="I22" s="9">
        <v>506.11</v>
      </c>
      <c r="J22" s="9"/>
    </row>
    <row r="23" spans="2:10" x14ac:dyDescent="0.25">
      <c r="B23" s="8" t="s">
        <v>106</v>
      </c>
      <c r="C23" t="s">
        <v>107</v>
      </c>
      <c r="D23" s="9">
        <v>245.88190704629878</v>
      </c>
      <c r="E23" s="9">
        <v>65.022825887487997</v>
      </c>
      <c r="F23" s="9">
        <v>44.234938815176989</v>
      </c>
      <c r="G23" s="9">
        <v>6.4526855476858085</v>
      </c>
      <c r="H23" s="9">
        <v>0</v>
      </c>
      <c r="I23" s="9">
        <v>361.59</v>
      </c>
      <c r="J23" s="9"/>
    </row>
    <row r="24" spans="2:10" x14ac:dyDescent="0.25">
      <c r="B24" s="8" t="s">
        <v>108</v>
      </c>
      <c r="C24" t="s">
        <v>109</v>
      </c>
      <c r="D24" s="9">
        <v>426.87700607000238</v>
      </c>
      <c r="E24" s="9">
        <v>94.637934746360997</v>
      </c>
      <c r="F24" s="9">
        <v>37.428731252861347</v>
      </c>
      <c r="G24" s="9">
        <v>4.7504433479895534</v>
      </c>
      <c r="H24" s="9">
        <v>0</v>
      </c>
      <c r="I24" s="9">
        <v>563.69000000000005</v>
      </c>
      <c r="J24" s="9"/>
    </row>
    <row r="25" spans="2:10" x14ac:dyDescent="0.25">
      <c r="B25" s="8"/>
      <c r="D25" s="9"/>
      <c r="E25" s="9"/>
      <c r="F25" s="9"/>
      <c r="G25" s="9"/>
      <c r="H25" s="9"/>
      <c r="I25" s="9"/>
      <c r="J25" s="9"/>
    </row>
    <row r="26" spans="2:10" x14ac:dyDescent="0.25">
      <c r="B26" s="8" t="s">
        <v>110</v>
      </c>
      <c r="C26" t="s">
        <v>111</v>
      </c>
      <c r="D26" s="9">
        <v>60.152063983064771</v>
      </c>
      <c r="E26" s="9">
        <v>29.635852198288436</v>
      </c>
      <c r="F26" s="9">
        <v>20.277953850205886</v>
      </c>
      <c r="G26" s="9">
        <v>2.705113573160717</v>
      </c>
      <c r="H26" s="9">
        <v>0</v>
      </c>
      <c r="I26" s="9">
        <v>112.77</v>
      </c>
      <c r="J26" s="9"/>
    </row>
    <row r="27" spans="2:10" x14ac:dyDescent="0.25">
      <c r="B27" s="8" t="s">
        <v>112</v>
      </c>
      <c r="C27" t="s">
        <v>113</v>
      </c>
      <c r="D27" s="9">
        <v>127.28127802456942</v>
      </c>
      <c r="E27" s="9">
        <v>33.792452283712009</v>
      </c>
      <c r="F27" s="9">
        <v>20.277953850205886</v>
      </c>
      <c r="G27" s="9">
        <v>2.705113573160717</v>
      </c>
      <c r="H27" s="9">
        <v>0</v>
      </c>
      <c r="I27" s="9">
        <v>184.06</v>
      </c>
      <c r="J27" s="9"/>
    </row>
    <row r="28" spans="2:10" x14ac:dyDescent="0.25">
      <c r="B28" s="8" t="s">
        <v>114</v>
      </c>
      <c r="C28" t="s">
        <v>115</v>
      </c>
      <c r="D28" s="9">
        <v>121.0445752382944</v>
      </c>
      <c r="E28" s="9">
        <v>41.1911529725107</v>
      </c>
      <c r="F28" s="9">
        <v>26.975954615028432</v>
      </c>
      <c r="G28" s="9">
        <v>6.5978379833188256</v>
      </c>
      <c r="H28" s="9">
        <v>0</v>
      </c>
      <c r="I28" s="9">
        <v>195.81</v>
      </c>
      <c r="J28" s="9"/>
    </row>
    <row r="29" spans="2:10" x14ac:dyDescent="0.25">
      <c r="B29" s="8" t="s">
        <v>116</v>
      </c>
      <c r="C29" t="s">
        <v>117</v>
      </c>
      <c r="D29" s="9">
        <v>122.89252954872519</v>
      </c>
      <c r="E29" s="9">
        <v>45.85060888613809</v>
      </c>
      <c r="F29" s="9">
        <v>26.975954615028432</v>
      </c>
      <c r="G29" s="9">
        <v>6.5978379833188256</v>
      </c>
      <c r="H29" s="9">
        <v>0</v>
      </c>
      <c r="I29" s="9">
        <v>202.32</v>
      </c>
      <c r="J29" s="9"/>
    </row>
    <row r="30" spans="2:10" x14ac:dyDescent="0.25">
      <c r="B30" s="8" t="s">
        <v>118</v>
      </c>
      <c r="C30" t="s">
        <v>119</v>
      </c>
      <c r="D30" s="9">
        <v>127.59909472073923</v>
      </c>
      <c r="E30" s="9">
        <v>51.244758787311412</v>
      </c>
      <c r="F30" s="9">
        <v>36.682104350158994</v>
      </c>
      <c r="G30" s="9">
        <v>6.5978379833188256</v>
      </c>
      <c r="H30" s="9">
        <v>0</v>
      </c>
      <c r="I30" s="9">
        <v>222.12</v>
      </c>
      <c r="J30" s="9"/>
    </row>
    <row r="31" spans="2:10" x14ac:dyDescent="0.25">
      <c r="B31" s="8" t="s">
        <v>120</v>
      </c>
      <c r="C31" t="s">
        <v>121</v>
      </c>
      <c r="D31" s="9">
        <v>274.11298276928068</v>
      </c>
      <c r="E31" s="9">
        <v>70.985130518852969</v>
      </c>
      <c r="F31" s="9">
        <v>33.273590229126519</v>
      </c>
      <c r="G31" s="9">
        <v>6.5978379833188256</v>
      </c>
      <c r="H31" s="9">
        <v>0</v>
      </c>
      <c r="I31" s="9">
        <v>384.97</v>
      </c>
      <c r="J31" s="9"/>
    </row>
    <row r="32" spans="2:10" x14ac:dyDescent="0.25">
      <c r="B32" s="8" t="s">
        <v>122</v>
      </c>
      <c r="C32" t="s">
        <v>123</v>
      </c>
      <c r="D32" s="9">
        <v>310.2329445215214</v>
      </c>
      <c r="E32" s="9">
        <v>73.797233320400906</v>
      </c>
      <c r="F32" s="9">
        <v>38.045509998571987</v>
      </c>
      <c r="G32" s="9">
        <v>6.5978379833188256</v>
      </c>
      <c r="H32" s="9">
        <v>0</v>
      </c>
      <c r="I32" s="9">
        <v>428.67</v>
      </c>
      <c r="J32" s="9"/>
    </row>
    <row r="33" spans="2:10" x14ac:dyDescent="0.25">
      <c r="B33" s="8"/>
      <c r="D33" s="9"/>
      <c r="E33" s="9"/>
      <c r="F33" s="9"/>
      <c r="G33" s="9"/>
      <c r="H33" s="9"/>
      <c r="I33" s="9"/>
      <c r="J33" s="9"/>
    </row>
    <row r="34" spans="2:10" x14ac:dyDescent="0.25">
      <c r="B34" s="8" t="s">
        <v>124</v>
      </c>
      <c r="C34" t="s">
        <v>125</v>
      </c>
      <c r="D34" s="9">
        <v>76.764181433024916</v>
      </c>
      <c r="E34" s="9">
        <v>34.602658453069388</v>
      </c>
      <c r="F34" s="9">
        <v>31.563922828735635</v>
      </c>
      <c r="G34" s="9">
        <v>3.4440714272924269</v>
      </c>
      <c r="H34" s="9">
        <v>0</v>
      </c>
      <c r="I34" s="9">
        <v>146.37</v>
      </c>
      <c r="J34" s="9"/>
    </row>
    <row r="35" spans="2:10" x14ac:dyDescent="0.25">
      <c r="B35" s="8" t="s">
        <v>126</v>
      </c>
      <c r="C35" t="s">
        <v>127</v>
      </c>
      <c r="D35" s="9">
        <v>153.86096895429407</v>
      </c>
      <c r="E35" s="9">
        <v>39.471637752445659</v>
      </c>
      <c r="F35" s="9">
        <v>31.563922828735635</v>
      </c>
      <c r="G35" s="9">
        <v>3.4440714272924269</v>
      </c>
      <c r="H35" s="9">
        <v>0</v>
      </c>
      <c r="I35" s="9">
        <v>228.34</v>
      </c>
      <c r="J35" s="9"/>
    </row>
    <row r="36" spans="2:10" x14ac:dyDescent="0.25">
      <c r="B36" s="8" t="s">
        <v>128</v>
      </c>
      <c r="C36" t="s">
        <v>129</v>
      </c>
      <c r="D36" s="9">
        <v>149.27756723884724</v>
      </c>
      <c r="E36" s="9">
        <v>47.824199965292756</v>
      </c>
      <c r="F36" s="9">
        <v>38.261923593558173</v>
      </c>
      <c r="G36" s="9">
        <v>7.2444261056840693</v>
      </c>
      <c r="H36" s="9">
        <v>0</v>
      </c>
      <c r="I36" s="9">
        <v>242.61</v>
      </c>
      <c r="J36" s="9"/>
    </row>
    <row r="37" spans="2:10" x14ac:dyDescent="0.25">
      <c r="B37" s="8" t="s">
        <v>130</v>
      </c>
      <c r="C37" t="s">
        <v>131</v>
      </c>
      <c r="D37" s="9">
        <v>160.65519075483118</v>
      </c>
      <c r="E37" s="9">
        <v>50.588912098786103</v>
      </c>
      <c r="F37" s="9">
        <v>38.261923593558173</v>
      </c>
      <c r="G37" s="9">
        <v>7.2444261056840693</v>
      </c>
      <c r="H37" s="9">
        <v>0</v>
      </c>
      <c r="I37" s="9">
        <v>256.75</v>
      </c>
      <c r="J37" s="9"/>
    </row>
    <row r="38" spans="2:10" x14ac:dyDescent="0.25">
      <c r="B38" s="8" t="s">
        <v>132</v>
      </c>
      <c r="C38" t="s">
        <v>133</v>
      </c>
      <c r="D38" s="9">
        <v>157.78789680746718</v>
      </c>
      <c r="E38" s="9">
        <v>54.808270798841455</v>
      </c>
      <c r="F38" s="9">
        <v>49.201630820110026</v>
      </c>
      <c r="G38" s="9">
        <v>7.2444261056840693</v>
      </c>
      <c r="H38" s="9">
        <v>0</v>
      </c>
      <c r="I38" s="9">
        <v>269.04000000000002</v>
      </c>
      <c r="J38" s="9"/>
    </row>
    <row r="39" spans="2:10" x14ac:dyDescent="0.25">
      <c r="B39" s="8" t="s">
        <v>134</v>
      </c>
      <c r="C39" t="s">
        <v>135</v>
      </c>
      <c r="D39" s="9">
        <v>296.29426101092707</v>
      </c>
      <c r="E39" s="9">
        <v>75.394213846509786</v>
      </c>
      <c r="F39" s="9">
        <v>43.628980749215657</v>
      </c>
      <c r="G39" s="9">
        <v>7.2444261056840693</v>
      </c>
      <c r="H39" s="9">
        <v>0</v>
      </c>
      <c r="I39" s="9">
        <v>422.56</v>
      </c>
      <c r="J39" s="9"/>
    </row>
    <row r="40" spans="2:10" x14ac:dyDescent="0.25">
      <c r="B40" s="8" t="s">
        <v>136</v>
      </c>
      <c r="C40" t="s">
        <v>137</v>
      </c>
      <c r="D40" s="9">
        <v>351.50943117932263</v>
      </c>
      <c r="E40" s="9">
        <v>81.845084053901061</v>
      </c>
      <c r="F40" s="9">
        <v>54.839204969500237</v>
      </c>
      <c r="G40" s="9">
        <v>7.2444261056840693</v>
      </c>
      <c r="H40" s="9">
        <v>0</v>
      </c>
      <c r="I40" s="9">
        <v>495.44</v>
      </c>
      <c r="J40" s="9"/>
    </row>
    <row r="41" spans="2:10" x14ac:dyDescent="0.25">
      <c r="B41" s="8"/>
      <c r="D41" s="9"/>
      <c r="E41" s="9"/>
      <c r="F41" s="9"/>
      <c r="G41" s="9"/>
      <c r="H41" s="9"/>
      <c r="I41" s="9"/>
      <c r="J41" s="9"/>
    </row>
    <row r="42" spans="2:10" x14ac:dyDescent="0.25">
      <c r="B42" s="8" t="s">
        <v>138</v>
      </c>
      <c r="C42" t="s">
        <v>139</v>
      </c>
      <c r="D42" s="9">
        <v>121.0445752382944</v>
      </c>
      <c r="E42" s="9">
        <v>41.1911529725107</v>
      </c>
      <c r="F42" s="9">
        <v>26.975954615028432</v>
      </c>
      <c r="G42" s="9">
        <v>6.5978379833188256</v>
      </c>
      <c r="H42" s="9">
        <v>0</v>
      </c>
      <c r="I42" s="9">
        <v>195.81</v>
      </c>
      <c r="J42" s="9"/>
    </row>
    <row r="43" spans="2:10" x14ac:dyDescent="0.25">
      <c r="B43" s="8" t="s">
        <v>140</v>
      </c>
      <c r="C43" t="s">
        <v>141</v>
      </c>
      <c r="D43" s="9">
        <v>122.89252954872519</v>
      </c>
      <c r="E43" s="9">
        <v>45.85060888613809</v>
      </c>
      <c r="F43" s="9">
        <v>26.975954615028432</v>
      </c>
      <c r="G43" s="9">
        <v>6.5978379833188256</v>
      </c>
      <c r="H43" s="9">
        <v>0</v>
      </c>
      <c r="I43" s="9">
        <v>202.32</v>
      </c>
      <c r="J43" s="9"/>
    </row>
    <row r="44" spans="2:10" x14ac:dyDescent="0.25">
      <c r="B44" s="8" t="s">
        <v>142</v>
      </c>
      <c r="C44" t="s">
        <v>143</v>
      </c>
      <c r="D44" s="9">
        <v>127.59909472073923</v>
      </c>
      <c r="E44" s="9">
        <v>51.244758787311412</v>
      </c>
      <c r="F44" s="9">
        <v>36.682104350158994</v>
      </c>
      <c r="G44" s="9">
        <v>6.5978379833188256</v>
      </c>
      <c r="H44" s="9">
        <v>0</v>
      </c>
      <c r="I44" s="9">
        <v>222.12</v>
      </c>
      <c r="J44" s="9"/>
    </row>
    <row r="45" spans="2:10" x14ac:dyDescent="0.25">
      <c r="B45" s="8" t="s">
        <v>144</v>
      </c>
      <c r="C45" t="s">
        <v>145</v>
      </c>
      <c r="D45" s="9">
        <v>274.11298276928068</v>
      </c>
      <c r="E45" s="9">
        <v>70.985130518852969</v>
      </c>
      <c r="F45" s="9">
        <v>33.273590229126519</v>
      </c>
      <c r="G45" s="9">
        <v>6.5978379833188256</v>
      </c>
      <c r="H45" s="9">
        <v>0</v>
      </c>
      <c r="I45" s="9">
        <v>384.97</v>
      </c>
      <c r="J45" s="9"/>
    </row>
    <row r="46" spans="2:10" x14ac:dyDescent="0.25">
      <c r="B46" s="8" t="s">
        <v>146</v>
      </c>
      <c r="C46" t="s">
        <v>147</v>
      </c>
      <c r="D46" s="9">
        <v>310.2329445215214</v>
      </c>
      <c r="E46" s="9">
        <v>73.797233320400906</v>
      </c>
      <c r="F46" s="9">
        <v>38.045509998571987</v>
      </c>
      <c r="G46" s="9">
        <v>6.5978379833188256</v>
      </c>
      <c r="H46" s="9">
        <v>0</v>
      </c>
      <c r="I46" s="9">
        <v>428.67</v>
      </c>
      <c r="J46" s="9"/>
    </row>
    <row r="47" spans="2:10" x14ac:dyDescent="0.25">
      <c r="B47" s="8"/>
      <c r="D47" s="9"/>
      <c r="E47" s="9"/>
      <c r="F47" s="9"/>
      <c r="G47" s="9"/>
      <c r="H47" s="9"/>
      <c r="I47" s="9"/>
      <c r="J47" s="9"/>
    </row>
    <row r="48" spans="2:10" x14ac:dyDescent="0.25">
      <c r="B48" s="8" t="s">
        <v>148</v>
      </c>
      <c r="C48" t="s">
        <v>149</v>
      </c>
      <c r="D48" s="9">
        <v>149.27756723884698</v>
      </c>
      <c r="E48" s="9">
        <v>47.824199965292756</v>
      </c>
      <c r="F48" s="9">
        <v>38.261923593558173</v>
      </c>
      <c r="G48" s="9">
        <v>7.2444261056840693</v>
      </c>
      <c r="H48" s="9">
        <v>0</v>
      </c>
      <c r="I48" s="9">
        <v>242.61</v>
      </c>
      <c r="J48" s="9"/>
    </row>
    <row r="49" spans="2:10" x14ac:dyDescent="0.25">
      <c r="B49" s="8" t="s">
        <v>150</v>
      </c>
      <c r="C49" t="s">
        <v>151</v>
      </c>
      <c r="D49" s="9">
        <v>160.65519075483118</v>
      </c>
      <c r="E49" s="9">
        <v>50.588912098786103</v>
      </c>
      <c r="F49" s="9">
        <v>38.261923593558173</v>
      </c>
      <c r="G49" s="9">
        <v>7.2444261056840693</v>
      </c>
      <c r="H49" s="9">
        <v>0</v>
      </c>
      <c r="I49" s="9">
        <v>256.75</v>
      </c>
      <c r="J49" s="9"/>
    </row>
    <row r="50" spans="2:10" x14ac:dyDescent="0.25">
      <c r="B50" s="8" t="s">
        <v>152</v>
      </c>
      <c r="C50" t="s">
        <v>153</v>
      </c>
      <c r="D50" s="9">
        <v>157.78789680746718</v>
      </c>
      <c r="E50" s="9">
        <v>54.808270798841455</v>
      </c>
      <c r="F50" s="9">
        <v>49.201630820110026</v>
      </c>
      <c r="G50" s="9">
        <v>7.2444261056840693</v>
      </c>
      <c r="H50" s="9">
        <v>0</v>
      </c>
      <c r="I50" s="9">
        <v>269.04000000000002</v>
      </c>
      <c r="J50" s="9"/>
    </row>
    <row r="51" spans="2:10" x14ac:dyDescent="0.25">
      <c r="B51" s="8" t="s">
        <v>154</v>
      </c>
      <c r="C51" t="s">
        <v>155</v>
      </c>
      <c r="D51" s="9">
        <v>296.29426101092707</v>
      </c>
      <c r="E51" s="9">
        <v>75.394213846509786</v>
      </c>
      <c r="F51" s="9">
        <v>43.628980749215657</v>
      </c>
      <c r="G51" s="9">
        <v>7.2444261056840693</v>
      </c>
      <c r="H51" s="9">
        <v>0</v>
      </c>
      <c r="I51" s="9">
        <v>422.56</v>
      </c>
      <c r="J51" s="9"/>
    </row>
    <row r="52" spans="2:10" x14ac:dyDescent="0.25">
      <c r="B52" s="8" t="s">
        <v>156</v>
      </c>
      <c r="C52" t="s">
        <v>157</v>
      </c>
      <c r="D52" s="9">
        <v>351.50943117932263</v>
      </c>
      <c r="E52" s="9">
        <v>81.845084053901061</v>
      </c>
      <c r="F52" s="9">
        <v>54.839204969500237</v>
      </c>
      <c r="G52" s="9">
        <v>7.2444261056840693</v>
      </c>
      <c r="H52" s="9">
        <v>0</v>
      </c>
      <c r="I52" s="9">
        <v>495.44</v>
      </c>
      <c r="J52" s="9"/>
    </row>
    <row r="53" spans="2:10" x14ac:dyDescent="0.25">
      <c r="B53" s="8"/>
      <c r="D53" s="9"/>
      <c r="E53" s="9"/>
      <c r="F53" s="9"/>
      <c r="G53" s="9"/>
      <c r="H53" s="9"/>
      <c r="I53" s="9"/>
      <c r="J53" s="9"/>
    </row>
    <row r="54" spans="2:10" x14ac:dyDescent="0.25">
      <c r="B54" s="8" t="s">
        <v>158</v>
      </c>
      <c r="C54" t="s">
        <v>159</v>
      </c>
      <c r="D54" s="9">
        <v>126.45767607507979</v>
      </c>
      <c r="E54" s="9">
        <v>45.526633353856198</v>
      </c>
      <c r="F54" s="9">
        <v>35.559069378454353</v>
      </c>
      <c r="G54" s="9">
        <v>6.0964022965865956</v>
      </c>
      <c r="H54" s="9">
        <v>0</v>
      </c>
      <c r="I54" s="9">
        <v>213.64</v>
      </c>
      <c r="J54" s="9"/>
    </row>
    <row r="55" spans="2:10" x14ac:dyDescent="0.25">
      <c r="B55" s="8" t="s">
        <v>160</v>
      </c>
      <c r="C55" t="s">
        <v>161</v>
      </c>
      <c r="D55" s="9">
        <v>148.91525509252517</v>
      </c>
      <c r="E55" s="9">
        <v>53.59183097127152</v>
      </c>
      <c r="F55" s="9">
        <v>38.900572690797887</v>
      </c>
      <c r="G55" s="9">
        <v>6.0964022965865956</v>
      </c>
      <c r="H55" s="9">
        <v>0</v>
      </c>
      <c r="I55" s="9">
        <v>247.5</v>
      </c>
      <c r="J55" s="9"/>
    </row>
    <row r="56" spans="2:10" x14ac:dyDescent="0.25">
      <c r="B56" s="8" t="s">
        <v>162</v>
      </c>
      <c r="C56" t="s">
        <v>163</v>
      </c>
      <c r="D56" s="9">
        <v>160.6117080293354</v>
      </c>
      <c r="E56" s="9">
        <v>57.777592965179601</v>
      </c>
      <c r="F56" s="9">
        <v>38.435209982329802</v>
      </c>
      <c r="G56" s="9">
        <v>6.0964022965865956</v>
      </c>
      <c r="H56" s="9">
        <v>0</v>
      </c>
      <c r="I56" s="9">
        <v>262.92</v>
      </c>
      <c r="J56" s="9"/>
    </row>
    <row r="57" spans="2:10" x14ac:dyDescent="0.25">
      <c r="B57" s="8" t="s">
        <v>164</v>
      </c>
      <c r="C57" t="s">
        <v>165</v>
      </c>
      <c r="D57" s="9">
        <v>196.81911493894967</v>
      </c>
      <c r="E57" s="9">
        <v>70.713735108908239</v>
      </c>
      <c r="F57" s="9">
        <v>39.774669329133374</v>
      </c>
      <c r="G57" s="9">
        <v>6.0964022965865956</v>
      </c>
      <c r="H57" s="9">
        <v>0</v>
      </c>
      <c r="I57" s="9">
        <v>313.39999999999998</v>
      </c>
      <c r="J57" s="9"/>
    </row>
    <row r="58" spans="2:10" x14ac:dyDescent="0.25">
      <c r="B58" s="8" t="s">
        <v>166</v>
      </c>
      <c r="C58" t="s">
        <v>167</v>
      </c>
      <c r="D58" s="9">
        <v>267.54079605891184</v>
      </c>
      <c r="E58" s="9">
        <v>96.16585900987134</v>
      </c>
      <c r="F58" s="9">
        <v>49.994549642869032</v>
      </c>
      <c r="G58" s="9">
        <v>6.0964022965865956</v>
      </c>
      <c r="H58" s="9">
        <v>0</v>
      </c>
      <c r="I58" s="9">
        <v>419.8</v>
      </c>
      <c r="J58" s="9"/>
    </row>
    <row r="59" spans="2:10" x14ac:dyDescent="0.25">
      <c r="B59" s="8"/>
      <c r="D59" s="9"/>
      <c r="E59" s="9"/>
      <c r="F59" s="9"/>
      <c r="G59" s="9"/>
      <c r="H59" s="9"/>
      <c r="I59" s="9"/>
      <c r="J59" s="9"/>
    </row>
    <row r="60" spans="2:10" x14ac:dyDescent="0.25">
      <c r="B60" s="8" t="s">
        <v>168</v>
      </c>
      <c r="C60" t="s">
        <v>169</v>
      </c>
      <c r="D60" s="9">
        <v>102.97148507898102</v>
      </c>
      <c r="E60" s="9">
        <v>37.066310806010414</v>
      </c>
      <c r="F60" s="9">
        <v>27.261112697639732</v>
      </c>
      <c r="G60" s="9">
        <v>5.4630098501879871</v>
      </c>
      <c r="H60" s="9">
        <v>0</v>
      </c>
      <c r="I60" s="9">
        <v>172.76</v>
      </c>
      <c r="J60" s="9"/>
    </row>
    <row r="61" spans="2:10" x14ac:dyDescent="0.25">
      <c r="B61" s="8" t="s">
        <v>170</v>
      </c>
      <c r="C61" t="s">
        <v>171</v>
      </c>
      <c r="D61" s="9">
        <v>124.15677933309478</v>
      </c>
      <c r="E61" s="9">
        <v>44.66815202841493</v>
      </c>
      <c r="F61" s="9">
        <v>28.857997960262978</v>
      </c>
      <c r="G61" s="9">
        <v>5.4630098501879871</v>
      </c>
      <c r="H61" s="9">
        <v>0</v>
      </c>
      <c r="I61" s="9">
        <v>203.15</v>
      </c>
      <c r="J61" s="9"/>
    </row>
    <row r="62" spans="2:10" x14ac:dyDescent="0.25">
      <c r="B62" s="8" t="s">
        <v>172</v>
      </c>
      <c r="C62" t="s">
        <v>173</v>
      </c>
      <c r="D62" s="9">
        <v>135.39818151513691</v>
      </c>
      <c r="E62" s="9">
        <v>48.694950704925063</v>
      </c>
      <c r="F62" s="9">
        <v>29.462025975267633</v>
      </c>
      <c r="G62" s="9">
        <v>5.4630098501879871</v>
      </c>
      <c r="H62" s="9">
        <v>0</v>
      </c>
      <c r="I62" s="9">
        <v>219.02</v>
      </c>
      <c r="J62" s="9"/>
    </row>
    <row r="63" spans="2:10" x14ac:dyDescent="0.25">
      <c r="B63" s="8" t="s">
        <v>174</v>
      </c>
      <c r="C63" t="s">
        <v>175</v>
      </c>
      <c r="D63" s="9">
        <v>170.99266291832865</v>
      </c>
      <c r="E63" s="9">
        <v>61.406931832473724</v>
      </c>
      <c r="F63" s="9">
        <v>29.726080266405116</v>
      </c>
      <c r="G63" s="9">
        <v>5.4630098501879871</v>
      </c>
      <c r="H63" s="9">
        <v>0</v>
      </c>
      <c r="I63" s="9">
        <v>267.58999999999997</v>
      </c>
      <c r="J63" s="9"/>
    </row>
    <row r="64" spans="2:10" x14ac:dyDescent="0.25">
      <c r="B64" s="8" t="s">
        <v>176</v>
      </c>
      <c r="C64" t="s">
        <v>177</v>
      </c>
      <c r="D64" s="9">
        <v>227.87534371842679</v>
      </c>
      <c r="E64" s="9">
        <v>81.870994213026634</v>
      </c>
      <c r="F64" s="9">
        <v>33.98923519241638</v>
      </c>
      <c r="G64" s="9">
        <v>5.4630098501879871</v>
      </c>
      <c r="H64" s="9">
        <v>0</v>
      </c>
      <c r="I64" s="9">
        <v>349.2</v>
      </c>
      <c r="J64" s="9"/>
    </row>
    <row r="65" spans="2:10" x14ac:dyDescent="0.25">
      <c r="B65" s="8"/>
      <c r="D65" s="9"/>
      <c r="E65" s="9"/>
      <c r="F65" s="9"/>
      <c r="G65" s="9"/>
      <c r="H65" s="9"/>
      <c r="I65" s="9"/>
      <c r="J65" s="9"/>
    </row>
    <row r="66" spans="2:10" x14ac:dyDescent="0.25">
      <c r="B66" s="8" t="s">
        <v>178</v>
      </c>
      <c r="C66" t="s">
        <v>179</v>
      </c>
      <c r="D66" s="9">
        <v>39.860050687163493</v>
      </c>
      <c r="E66" s="9">
        <v>26.45607983507395</v>
      </c>
      <c r="F66" s="9">
        <v>27.257292288510477</v>
      </c>
      <c r="G66" s="9">
        <v>2.1904822104618495</v>
      </c>
      <c r="H66" s="9">
        <v>0</v>
      </c>
      <c r="I66" s="9">
        <v>95.76</v>
      </c>
      <c r="J66" s="9"/>
    </row>
    <row r="67" spans="2:10" x14ac:dyDescent="0.25">
      <c r="B67" s="8" t="s">
        <v>180</v>
      </c>
      <c r="C67" t="s">
        <v>181</v>
      </c>
      <c r="D67" s="9">
        <v>54.435271364543958</v>
      </c>
      <c r="E67" s="9">
        <v>27.408277224427934</v>
      </c>
      <c r="F67" s="9">
        <v>27.257292288510477</v>
      </c>
      <c r="G67" s="9">
        <v>2.1904822104618495</v>
      </c>
      <c r="H67" s="9">
        <v>0</v>
      </c>
      <c r="I67" s="9">
        <v>111.29</v>
      </c>
      <c r="J67" s="9"/>
    </row>
    <row r="68" spans="2:10" x14ac:dyDescent="0.25">
      <c r="B68" s="8" t="s">
        <v>182</v>
      </c>
      <c r="C68" t="s">
        <v>183</v>
      </c>
      <c r="D68" s="9">
        <v>74.079369059459751</v>
      </c>
      <c r="E68" s="9">
        <v>36.069025926050493</v>
      </c>
      <c r="F68" s="9">
        <v>35.556753656230818</v>
      </c>
      <c r="G68" s="9">
        <v>3.4440714272924255</v>
      </c>
      <c r="H68" s="9">
        <v>0</v>
      </c>
      <c r="I68" s="9">
        <v>149.15</v>
      </c>
      <c r="J68" s="9"/>
    </row>
    <row r="69" spans="2:10" x14ac:dyDescent="0.25">
      <c r="B69" s="8" t="s">
        <v>184</v>
      </c>
      <c r="C69" t="s">
        <v>185</v>
      </c>
      <c r="D69" s="9">
        <v>90.425772633703374</v>
      </c>
      <c r="E69" s="9">
        <v>36.259889717318146</v>
      </c>
      <c r="F69" s="9">
        <v>35.556753656230818</v>
      </c>
      <c r="G69" s="9">
        <v>3.4440714272924255</v>
      </c>
      <c r="H69" s="9">
        <v>0</v>
      </c>
      <c r="I69" s="9">
        <v>165.69</v>
      </c>
      <c r="J69" s="9"/>
    </row>
    <row r="70" spans="2:10" x14ac:dyDescent="0.25">
      <c r="B70" s="8" t="s">
        <v>186</v>
      </c>
      <c r="C70" t="s">
        <v>187</v>
      </c>
      <c r="D70" s="9">
        <v>86.20051508976816</v>
      </c>
      <c r="E70" s="9">
        <v>31.520329781197539</v>
      </c>
      <c r="F70" s="9">
        <v>27.257292288510477</v>
      </c>
      <c r="G70" s="9">
        <v>2.1904822104618495</v>
      </c>
      <c r="H70" s="9">
        <v>0</v>
      </c>
      <c r="I70" s="9">
        <v>147.16999999999999</v>
      </c>
      <c r="J70" s="9"/>
    </row>
    <row r="71" spans="2:10" x14ac:dyDescent="0.25">
      <c r="B71" s="8" t="s">
        <v>188</v>
      </c>
      <c r="C71" t="s">
        <v>189</v>
      </c>
      <c r="D71" s="9">
        <v>114.22853232441045</v>
      </c>
      <c r="E71" s="9">
        <v>35.130858297019209</v>
      </c>
      <c r="F71" s="9">
        <v>27.257292288510477</v>
      </c>
      <c r="G71" s="9">
        <v>2.1904822104618495</v>
      </c>
      <c r="H71" s="9">
        <v>0</v>
      </c>
      <c r="I71" s="9">
        <v>178.81</v>
      </c>
      <c r="J71" s="9"/>
    </row>
    <row r="72" spans="2:10" x14ac:dyDescent="0.25">
      <c r="B72" s="8" t="s">
        <v>190</v>
      </c>
      <c r="C72" t="s">
        <v>191</v>
      </c>
      <c r="D72" s="9">
        <v>144.4416764195274</v>
      </c>
      <c r="E72" s="9">
        <v>38.491330379577889</v>
      </c>
      <c r="F72" s="9">
        <v>24.898384103161018</v>
      </c>
      <c r="G72" s="9">
        <v>8.4848196465480061</v>
      </c>
      <c r="H72" s="9">
        <v>0</v>
      </c>
      <c r="I72" s="9">
        <v>216.32</v>
      </c>
      <c r="J72" s="9"/>
    </row>
    <row r="73" spans="2:10" x14ac:dyDescent="0.25">
      <c r="B73" s="8" t="s">
        <v>192</v>
      </c>
      <c r="C73" t="s">
        <v>193</v>
      </c>
      <c r="D73" s="9">
        <v>121.57139176050532</v>
      </c>
      <c r="E73" s="9">
        <v>36.941709156490717</v>
      </c>
      <c r="F73" s="9">
        <v>24.898384103161018</v>
      </c>
      <c r="G73" s="9">
        <v>5.6213579617876377</v>
      </c>
      <c r="H73" s="9">
        <v>0</v>
      </c>
      <c r="I73" s="9">
        <v>189.03</v>
      </c>
      <c r="J73" s="9"/>
    </row>
    <row r="74" spans="2:10" x14ac:dyDescent="0.25">
      <c r="B74" s="8" t="s">
        <v>194</v>
      </c>
      <c r="C74" t="s">
        <v>195</v>
      </c>
      <c r="D74" s="9">
        <v>162.06297439558756</v>
      </c>
      <c r="E74" s="9">
        <v>39.573205659201697</v>
      </c>
      <c r="F74" s="9">
        <v>24.898384103161018</v>
      </c>
      <c r="G74" s="9">
        <v>8.4848196465480061</v>
      </c>
      <c r="H74" s="9">
        <v>0</v>
      </c>
      <c r="I74" s="9">
        <v>235.02</v>
      </c>
      <c r="J74" s="9"/>
    </row>
    <row r="75" spans="2:10" x14ac:dyDescent="0.25">
      <c r="B75" s="8" t="s">
        <v>196</v>
      </c>
      <c r="C75" t="s">
        <v>197</v>
      </c>
      <c r="D75" s="9">
        <v>171.63804766903655</v>
      </c>
      <c r="E75" s="9">
        <v>42.709730809516643</v>
      </c>
      <c r="F75" s="9">
        <v>33.565187016651265</v>
      </c>
      <c r="G75" s="9">
        <v>8.5194623531251796</v>
      </c>
      <c r="H75" s="9">
        <v>0</v>
      </c>
      <c r="I75" s="9">
        <v>256.43</v>
      </c>
      <c r="J75" s="9"/>
    </row>
    <row r="76" spans="2:10" x14ac:dyDescent="0.25">
      <c r="B76" s="8"/>
      <c r="D76" s="9"/>
      <c r="E76" s="9"/>
      <c r="F76" s="9"/>
      <c r="G76" s="9"/>
      <c r="H76" s="9"/>
      <c r="I76" s="9"/>
      <c r="J76" s="9"/>
    </row>
    <row r="77" spans="2:10" x14ac:dyDescent="0.25">
      <c r="B77" s="8" t="s">
        <v>198</v>
      </c>
      <c r="C77" t="s">
        <v>199</v>
      </c>
      <c r="D77" s="9">
        <v>119.28437358340547</v>
      </c>
      <c r="E77" s="9">
        <v>39.558139283518507</v>
      </c>
      <c r="F77" s="9">
        <v>35.556753656230818</v>
      </c>
      <c r="G77" s="9">
        <v>3.4440714272924255</v>
      </c>
      <c r="H77" s="9">
        <v>0</v>
      </c>
      <c r="I77" s="9">
        <v>197.84</v>
      </c>
      <c r="J77" s="9"/>
    </row>
    <row r="78" spans="2:10" x14ac:dyDescent="0.25">
      <c r="B78" s="8" t="s">
        <v>200</v>
      </c>
      <c r="C78" t="s">
        <v>201</v>
      </c>
      <c r="D78" s="9">
        <v>147.61292214205719</v>
      </c>
      <c r="E78" s="9">
        <v>43.294005938169285</v>
      </c>
      <c r="F78" s="9">
        <v>35.556753656230818</v>
      </c>
      <c r="G78" s="9">
        <v>3.4440714272924255</v>
      </c>
      <c r="H78" s="9">
        <v>0</v>
      </c>
      <c r="I78" s="9">
        <v>229.91</v>
      </c>
      <c r="J78" s="9"/>
    </row>
    <row r="79" spans="2:10" x14ac:dyDescent="0.25">
      <c r="B79" s="8" t="s">
        <v>202</v>
      </c>
      <c r="C79" t="s">
        <v>203</v>
      </c>
      <c r="D79" s="9">
        <v>188.54650247650082</v>
      </c>
      <c r="E79" s="9">
        <v>50.569144949004276</v>
      </c>
      <c r="F79" s="9">
        <v>34.77766471428054</v>
      </c>
      <c r="G79" s="9">
        <v>9.3953212882460058</v>
      </c>
      <c r="H79" s="9">
        <v>0</v>
      </c>
      <c r="I79" s="9">
        <v>283.29000000000002</v>
      </c>
      <c r="J79" s="9"/>
    </row>
    <row r="80" spans="2:10" x14ac:dyDescent="0.25">
      <c r="B80" s="8" t="s">
        <v>204</v>
      </c>
      <c r="C80" t="s">
        <v>205</v>
      </c>
      <c r="D80" s="9">
        <v>165.29840582704554</v>
      </c>
      <c r="E80" s="9">
        <v>48.045133214114585</v>
      </c>
      <c r="F80" s="9">
        <v>34.77766471428054</v>
      </c>
      <c r="G80" s="9">
        <v>6.6110336592854608</v>
      </c>
      <c r="H80" s="9">
        <v>0</v>
      </c>
      <c r="I80" s="9">
        <v>254.73</v>
      </c>
      <c r="J80" s="9"/>
    </row>
    <row r="81" spans="2:10" x14ac:dyDescent="0.25">
      <c r="B81" s="8" t="s">
        <v>206</v>
      </c>
      <c r="C81" t="s">
        <v>207</v>
      </c>
      <c r="D81" s="9">
        <v>211.37229841357623</v>
      </c>
      <c r="E81" s="9">
        <v>54.349887616969845</v>
      </c>
      <c r="F81" s="9">
        <v>34.77766471428054</v>
      </c>
      <c r="G81" s="9">
        <v>9.382125612279367</v>
      </c>
      <c r="H81" s="9">
        <v>0</v>
      </c>
      <c r="I81" s="9">
        <v>309.88</v>
      </c>
      <c r="J81" s="9"/>
    </row>
    <row r="82" spans="2:10" x14ac:dyDescent="0.25">
      <c r="B82" s="8" t="s">
        <v>208</v>
      </c>
      <c r="C82" t="s">
        <v>209</v>
      </c>
      <c r="D82" s="9">
        <v>237.23317802448389</v>
      </c>
      <c r="E82" s="9">
        <v>56.005948461474624</v>
      </c>
      <c r="F82" s="9">
        <v>45.543679499136807</v>
      </c>
      <c r="G82" s="9">
        <v>9.4299639948231739</v>
      </c>
      <c r="H82" s="9">
        <v>0</v>
      </c>
      <c r="I82" s="9">
        <v>348.21</v>
      </c>
      <c r="J82" s="9"/>
    </row>
    <row r="83" spans="2:10" x14ac:dyDescent="0.25">
      <c r="B83" s="8"/>
      <c r="D83" s="9"/>
      <c r="E83" s="9"/>
      <c r="F83" s="9"/>
      <c r="G83" s="9"/>
      <c r="H83" s="9"/>
      <c r="I83" s="9"/>
      <c r="J83" s="9"/>
    </row>
    <row r="84" spans="2:10" x14ac:dyDescent="0.25">
      <c r="B84" s="8" t="s">
        <v>210</v>
      </c>
      <c r="C84" t="s">
        <v>211</v>
      </c>
      <c r="D84" s="9">
        <v>99.45885450058222</v>
      </c>
      <c r="E84" s="9">
        <v>36.758659622489162</v>
      </c>
      <c r="F84" s="9">
        <v>27.257292288510477</v>
      </c>
      <c r="G84" s="9">
        <v>2.8106789808938188</v>
      </c>
      <c r="H84" s="9">
        <v>0</v>
      </c>
      <c r="I84" s="9">
        <v>166.29</v>
      </c>
      <c r="J84" s="9"/>
    </row>
    <row r="85" spans="2:10" x14ac:dyDescent="0.25">
      <c r="B85" s="8" t="s">
        <v>212</v>
      </c>
      <c r="C85" t="s">
        <v>213</v>
      </c>
      <c r="D85" s="9">
        <v>135.45044157424863</v>
      </c>
      <c r="E85" s="9">
        <v>42.360277192639536</v>
      </c>
      <c r="F85" s="9">
        <v>27.257292288510477</v>
      </c>
      <c r="G85" s="9">
        <v>2.8106789808938188</v>
      </c>
      <c r="H85" s="9">
        <v>0</v>
      </c>
      <c r="I85" s="9">
        <v>207.88</v>
      </c>
      <c r="J85" s="9"/>
    </row>
    <row r="86" spans="2:10" x14ac:dyDescent="0.25">
      <c r="B86" s="8" t="s">
        <v>214</v>
      </c>
      <c r="C86" t="s">
        <v>215</v>
      </c>
      <c r="D86" s="9">
        <v>177.62461172604009</v>
      </c>
      <c r="E86" s="9">
        <v>47.615461301372505</v>
      </c>
      <c r="F86" s="9">
        <v>29.464710957369601</v>
      </c>
      <c r="G86" s="9">
        <v>9.5668650758122951</v>
      </c>
      <c r="H86" s="9">
        <v>0</v>
      </c>
      <c r="I86" s="9">
        <v>264.27</v>
      </c>
      <c r="J86" s="9"/>
    </row>
    <row r="87" spans="2:10" x14ac:dyDescent="0.25">
      <c r="B87" s="8" t="s">
        <v>216</v>
      </c>
      <c r="C87" t="s">
        <v>217</v>
      </c>
      <c r="D87" s="9">
        <v>147.56297842404501</v>
      </c>
      <c r="E87" s="9">
        <v>44.848705956291909</v>
      </c>
      <c r="F87" s="9">
        <v>29.464710957369601</v>
      </c>
      <c r="G87" s="9">
        <v>6.8089687987850267</v>
      </c>
      <c r="H87" s="9">
        <v>0</v>
      </c>
      <c r="I87" s="9">
        <v>228.69</v>
      </c>
      <c r="J87" s="9"/>
    </row>
    <row r="88" spans="2:10" x14ac:dyDescent="0.25">
      <c r="B88" s="8" t="s">
        <v>218</v>
      </c>
      <c r="C88" t="s">
        <v>219</v>
      </c>
      <c r="D88" s="9">
        <v>229.33434784154858</v>
      </c>
      <c r="E88" s="9">
        <v>55.950199760151563</v>
      </c>
      <c r="F88" s="9">
        <v>29.464710957369601</v>
      </c>
      <c r="G88" s="9">
        <v>9.5668650758122951</v>
      </c>
      <c r="H88" s="9">
        <v>0</v>
      </c>
      <c r="I88" s="9">
        <v>324.32</v>
      </c>
      <c r="J88" s="9"/>
    </row>
    <row r="89" spans="2:10" x14ac:dyDescent="0.25">
      <c r="B89" s="8" t="s">
        <v>220</v>
      </c>
      <c r="C89" t="s">
        <v>221</v>
      </c>
      <c r="D89" s="9">
        <v>210.9578022916879</v>
      </c>
      <c r="E89" s="9">
        <v>52.703782691292346</v>
      </c>
      <c r="F89" s="9">
        <v>38.099613397318535</v>
      </c>
      <c r="G89" s="9">
        <v>9.5668650758122951</v>
      </c>
      <c r="H89" s="9">
        <v>0</v>
      </c>
      <c r="I89" s="9">
        <v>311.33</v>
      </c>
      <c r="J89" s="9"/>
    </row>
    <row r="90" spans="2:10" x14ac:dyDescent="0.25">
      <c r="B90" s="8"/>
      <c r="D90" s="9"/>
      <c r="E90" s="9"/>
      <c r="F90" s="9"/>
      <c r="G90" s="9"/>
      <c r="H90" s="9"/>
      <c r="I90" s="9"/>
      <c r="J90" s="9"/>
    </row>
    <row r="91" spans="2:10" x14ac:dyDescent="0.25">
      <c r="B91" s="8" t="s">
        <v>222</v>
      </c>
      <c r="C91" t="s">
        <v>223</v>
      </c>
      <c r="D91" s="9">
        <v>130.63219948998929</v>
      </c>
      <c r="E91" s="9">
        <v>45.108654674375479</v>
      </c>
      <c r="F91" s="9">
        <v>35.556753656230818</v>
      </c>
      <c r="G91" s="9">
        <v>4.0642681977243953</v>
      </c>
      <c r="H91" s="9">
        <v>0</v>
      </c>
      <c r="I91" s="9">
        <v>215.36</v>
      </c>
      <c r="J91" s="9"/>
    </row>
    <row r="92" spans="2:10" x14ac:dyDescent="0.25">
      <c r="B92" s="8" t="s">
        <v>224</v>
      </c>
      <c r="C92" t="s">
        <v>225</v>
      </c>
      <c r="D92" s="9">
        <v>163.72240396941871</v>
      </c>
      <c r="E92" s="9">
        <v>50.580576287731127</v>
      </c>
      <c r="F92" s="9">
        <v>35.556753656230818</v>
      </c>
      <c r="G92" s="9">
        <v>4.0642681977243953</v>
      </c>
      <c r="H92" s="9">
        <v>0</v>
      </c>
      <c r="I92" s="9">
        <v>253.92</v>
      </c>
      <c r="J92" s="9"/>
    </row>
    <row r="93" spans="2:10" x14ac:dyDescent="0.25">
      <c r="B93" s="8" t="s">
        <v>226</v>
      </c>
      <c r="C93" t="s">
        <v>227</v>
      </c>
      <c r="D93" s="9">
        <v>218.86971030322638</v>
      </c>
      <c r="E93" s="9">
        <v>59.508676391907755</v>
      </c>
      <c r="F93" s="9">
        <v>39.343991568489116</v>
      </c>
      <c r="G93" s="9">
        <v>10.477366717510293</v>
      </c>
      <c r="H93" s="9">
        <v>0</v>
      </c>
      <c r="I93" s="9">
        <v>328.2</v>
      </c>
      <c r="J93" s="9"/>
    </row>
    <row r="94" spans="2:10" x14ac:dyDescent="0.25">
      <c r="B94" s="8" t="s">
        <v>228</v>
      </c>
      <c r="C94" t="s">
        <v>229</v>
      </c>
      <c r="D94" s="9">
        <v>190.82222933381027</v>
      </c>
      <c r="E94" s="9">
        <v>55.975763981469072</v>
      </c>
      <c r="F94" s="9">
        <v>39.343991568489116</v>
      </c>
      <c r="G94" s="9">
        <v>7.7722531443495733</v>
      </c>
      <c r="H94" s="9">
        <v>0</v>
      </c>
      <c r="I94" s="9">
        <v>293.91000000000003</v>
      </c>
      <c r="J94" s="9"/>
    </row>
    <row r="95" spans="2:10" x14ac:dyDescent="0.25">
      <c r="B95" s="8" t="s">
        <v>230</v>
      </c>
      <c r="C95" t="s">
        <v>231</v>
      </c>
      <c r="D95" s="9">
        <v>289.98770725948981</v>
      </c>
      <c r="E95" s="9">
        <v>73.129939291630606</v>
      </c>
      <c r="F95" s="9">
        <v>39.343991568489116</v>
      </c>
      <c r="G95" s="9">
        <v>10.477366717510293</v>
      </c>
      <c r="H95" s="9">
        <v>0</v>
      </c>
      <c r="I95" s="9">
        <v>412.94</v>
      </c>
      <c r="J95" s="9"/>
    </row>
    <row r="96" spans="2:10" x14ac:dyDescent="0.25">
      <c r="B96" s="8" t="s">
        <v>232</v>
      </c>
      <c r="C96" t="s">
        <v>233</v>
      </c>
      <c r="D96" s="9">
        <v>272.17268888279051</v>
      </c>
      <c r="E96" s="9">
        <v>68.751891349065303</v>
      </c>
      <c r="F96" s="9">
        <v>50.078105879804085</v>
      </c>
      <c r="G96" s="9">
        <v>10.477366717510293</v>
      </c>
      <c r="H96" s="9">
        <v>0</v>
      </c>
      <c r="I96" s="9">
        <v>401.48</v>
      </c>
      <c r="J96" s="9"/>
    </row>
    <row r="97" spans="1:10" x14ac:dyDescent="0.25">
      <c r="B97" s="8"/>
      <c r="D97" s="9"/>
      <c r="E97" s="9"/>
      <c r="F97" s="9"/>
      <c r="G97" s="9"/>
      <c r="H97" s="9"/>
      <c r="I97" s="9"/>
      <c r="J97" s="9"/>
    </row>
    <row r="98" spans="1:10" x14ac:dyDescent="0.25">
      <c r="B98" s="8" t="s">
        <v>234</v>
      </c>
      <c r="C98" t="s">
        <v>235</v>
      </c>
      <c r="D98" s="9">
        <v>164.58723193000083</v>
      </c>
      <c r="E98" s="9">
        <v>47.479718491538726</v>
      </c>
      <c r="F98" s="9">
        <v>35.556753656230818</v>
      </c>
      <c r="G98" s="9">
        <v>4.0642681977243953</v>
      </c>
      <c r="H98" s="9">
        <v>0</v>
      </c>
      <c r="I98" s="9">
        <v>251.69</v>
      </c>
      <c r="J98" s="9"/>
    </row>
    <row r="99" spans="1:10" x14ac:dyDescent="0.25">
      <c r="B99" s="8" t="s">
        <v>236</v>
      </c>
      <c r="C99" t="s">
        <v>237</v>
      </c>
      <c r="D99" s="9">
        <v>207.55859445386301</v>
      </c>
      <c r="E99" s="9">
        <v>54.643090837201072</v>
      </c>
      <c r="F99" s="9">
        <v>35.556753656230818</v>
      </c>
      <c r="G99" s="9">
        <v>4.0642681977243953</v>
      </c>
      <c r="H99" s="9">
        <v>0</v>
      </c>
      <c r="I99" s="9">
        <v>301.82</v>
      </c>
      <c r="J99" s="9"/>
    </row>
    <row r="100" spans="1:10" x14ac:dyDescent="0.25">
      <c r="B100" s="8" t="s">
        <v>238</v>
      </c>
      <c r="C100" t="s">
        <v>239</v>
      </c>
      <c r="D100" s="9">
        <v>274.86323658811762</v>
      </c>
      <c r="E100" s="9">
        <v>65.080250317325522</v>
      </c>
      <c r="F100" s="9">
        <v>46.258405928297847</v>
      </c>
      <c r="G100" s="9">
        <v>7.7722531443495733</v>
      </c>
      <c r="H100" s="9">
        <v>0</v>
      </c>
      <c r="I100" s="9">
        <v>393.97</v>
      </c>
      <c r="J100" s="9"/>
    </row>
    <row r="101" spans="1:10" x14ac:dyDescent="0.25">
      <c r="A101" s="7"/>
      <c r="B101" s="8" t="s">
        <v>240</v>
      </c>
      <c r="C101" t="s">
        <v>241</v>
      </c>
      <c r="D101" s="9">
        <v>330.32863479358997</v>
      </c>
      <c r="E101" s="9">
        <v>68.418429514075029</v>
      </c>
      <c r="F101" s="9">
        <v>46.258405928297847</v>
      </c>
      <c r="G101" s="9">
        <v>7.7722531443495733</v>
      </c>
      <c r="H101" s="9">
        <v>0</v>
      </c>
      <c r="I101" s="9">
        <v>452.78</v>
      </c>
      <c r="J101" s="9"/>
    </row>
    <row r="102" spans="1:10" x14ac:dyDescent="0.25">
      <c r="B102" s="8" t="s">
        <v>242</v>
      </c>
      <c r="C102" t="s">
        <v>243</v>
      </c>
      <c r="D102" s="9">
        <v>310.3246776495256</v>
      </c>
      <c r="E102" s="9">
        <v>68.044351788602668</v>
      </c>
      <c r="F102" s="9">
        <v>46.258405928297847</v>
      </c>
      <c r="G102" s="9">
        <v>7.7722531443495733</v>
      </c>
      <c r="H102" s="9">
        <v>0</v>
      </c>
      <c r="I102" s="9">
        <v>432.4</v>
      </c>
      <c r="J102" s="9"/>
    </row>
    <row r="103" spans="1:10" x14ac:dyDescent="0.25">
      <c r="B103" s="8"/>
      <c r="D103" s="9"/>
      <c r="E103" s="9"/>
      <c r="F103" s="9"/>
      <c r="G103" s="9"/>
      <c r="H103" s="9"/>
      <c r="I103" s="9"/>
      <c r="J103" s="9"/>
    </row>
    <row r="104" spans="1:10" x14ac:dyDescent="0.25">
      <c r="B104" s="8" t="s">
        <v>244</v>
      </c>
      <c r="C104" t="s">
        <v>245</v>
      </c>
      <c r="D104" s="9">
        <v>340.44932699845015</v>
      </c>
      <c r="E104" s="9">
        <v>112.30622026113734</v>
      </c>
      <c r="F104" s="9">
        <v>46.258405928297847</v>
      </c>
      <c r="G104" s="9">
        <v>10.477366717510293</v>
      </c>
      <c r="H104" s="9">
        <v>0</v>
      </c>
      <c r="I104" s="9">
        <v>509.49</v>
      </c>
      <c r="J104" s="9"/>
    </row>
    <row r="105" spans="1:10" x14ac:dyDescent="0.25">
      <c r="B105" s="8"/>
      <c r="D105" s="9"/>
      <c r="E105" s="9"/>
      <c r="F105" s="9"/>
      <c r="G105" s="9"/>
      <c r="H105" s="9"/>
      <c r="I105" s="9"/>
      <c r="J105" s="9"/>
    </row>
    <row r="106" spans="1:10" x14ac:dyDescent="0.25">
      <c r="B106" s="8" t="s">
        <v>246</v>
      </c>
      <c r="C106" t="s">
        <v>247</v>
      </c>
      <c r="D106" s="9">
        <v>73.038499416380759</v>
      </c>
      <c r="E106" s="9">
        <v>32.844058739291398</v>
      </c>
      <c r="F106" s="9">
        <v>27.268112968259786</v>
      </c>
      <c r="G106" s="9">
        <v>3.1522904818679338</v>
      </c>
      <c r="H106" s="9">
        <v>0</v>
      </c>
      <c r="I106" s="9">
        <v>136.30000000000001</v>
      </c>
      <c r="J106" s="9"/>
    </row>
    <row r="107" spans="1:10" x14ac:dyDescent="0.25">
      <c r="B107" s="8" t="s">
        <v>248</v>
      </c>
      <c r="C107" t="s">
        <v>249</v>
      </c>
      <c r="D107" s="9">
        <v>106.7175599137442</v>
      </c>
      <c r="E107" s="9">
        <v>36.119054976753716</v>
      </c>
      <c r="F107" s="9">
        <v>27.268112968259786</v>
      </c>
      <c r="G107" s="9">
        <v>3.1522904818679338</v>
      </c>
      <c r="H107" s="9">
        <v>0</v>
      </c>
      <c r="I107" s="9">
        <v>173.26</v>
      </c>
      <c r="J107" s="9"/>
    </row>
    <row r="108" spans="1:10" x14ac:dyDescent="0.25">
      <c r="B108" s="8" t="s">
        <v>250</v>
      </c>
      <c r="C108" t="s">
        <v>251</v>
      </c>
      <c r="D108" s="9">
        <v>119.06598976564914</v>
      </c>
      <c r="E108" s="9">
        <v>39.944954706283774</v>
      </c>
      <c r="F108" s="9">
        <v>35.567574335980119</v>
      </c>
      <c r="G108" s="9">
        <v>4.8809240334974664</v>
      </c>
      <c r="H108" s="9">
        <v>0</v>
      </c>
      <c r="I108" s="9">
        <v>199.46</v>
      </c>
      <c r="J108" s="9"/>
    </row>
    <row r="109" spans="1:10" x14ac:dyDescent="0.25">
      <c r="B109" s="8" t="s">
        <v>252</v>
      </c>
      <c r="C109" t="s">
        <v>253</v>
      </c>
      <c r="D109" s="9">
        <v>147.03988902572382</v>
      </c>
      <c r="E109" s="9">
        <v>43.355098163322197</v>
      </c>
      <c r="F109" s="9">
        <v>35.567574335980119</v>
      </c>
      <c r="G109" s="9">
        <v>4.8809240334974664</v>
      </c>
      <c r="H109" s="9">
        <v>0</v>
      </c>
      <c r="I109" s="9">
        <v>230.84</v>
      </c>
      <c r="J109" s="9"/>
    </row>
    <row r="110" spans="1:10" x14ac:dyDescent="0.25">
      <c r="B110" s="8" t="s">
        <v>254</v>
      </c>
      <c r="C110" t="s">
        <v>255</v>
      </c>
      <c r="D110" s="9">
        <v>78.878044784484644</v>
      </c>
      <c r="E110" s="9">
        <v>34.352148868230387</v>
      </c>
      <c r="F110" s="9">
        <v>27.268112968259786</v>
      </c>
      <c r="G110" s="9">
        <v>3.1522904818679338</v>
      </c>
      <c r="H110" s="9">
        <v>0</v>
      </c>
      <c r="I110" s="9">
        <v>143.65</v>
      </c>
      <c r="J110" s="9"/>
    </row>
    <row r="111" spans="1:10" x14ac:dyDescent="0.25">
      <c r="B111" s="8" t="s">
        <v>256</v>
      </c>
      <c r="C111" t="s">
        <v>257</v>
      </c>
      <c r="D111" s="9">
        <v>134.96324830390554</v>
      </c>
      <c r="E111" s="9">
        <v>40.912331618432972</v>
      </c>
      <c r="F111" s="9">
        <v>27.268112968259786</v>
      </c>
      <c r="G111" s="9">
        <v>3.1522904818679338</v>
      </c>
      <c r="H111" s="9">
        <v>0</v>
      </c>
      <c r="I111" s="9">
        <v>206.3</v>
      </c>
      <c r="J111" s="9"/>
    </row>
    <row r="112" spans="1:10" x14ac:dyDescent="0.25">
      <c r="B112" s="8" t="s">
        <v>258</v>
      </c>
      <c r="C112" t="s">
        <v>259</v>
      </c>
      <c r="D112" s="9">
        <v>128.09359280989483</v>
      </c>
      <c r="E112" s="9">
        <v>42.180855644126758</v>
      </c>
      <c r="F112" s="9">
        <v>27.029496448068361</v>
      </c>
      <c r="G112" s="9">
        <v>8.5311819549333521</v>
      </c>
      <c r="H112" s="9">
        <v>0</v>
      </c>
      <c r="I112" s="9">
        <v>205.84</v>
      </c>
      <c r="J112" s="9"/>
    </row>
    <row r="113" spans="2:10" x14ac:dyDescent="0.25">
      <c r="B113" s="8" t="s">
        <v>260</v>
      </c>
      <c r="C113" t="s">
        <v>261</v>
      </c>
      <c r="D113" s="9">
        <v>198.78783199513657</v>
      </c>
      <c r="E113" s="9">
        <v>50.691330271400318</v>
      </c>
      <c r="F113" s="9">
        <v>32.72145477905844</v>
      </c>
      <c r="G113" s="9">
        <v>8.5197204025488524</v>
      </c>
      <c r="H113" s="9">
        <v>0</v>
      </c>
      <c r="I113" s="9">
        <v>290.72000000000003</v>
      </c>
      <c r="J113" s="9"/>
    </row>
    <row r="114" spans="2:10" x14ac:dyDescent="0.25">
      <c r="B114" s="8" t="s">
        <v>262</v>
      </c>
      <c r="C114" t="s">
        <v>263</v>
      </c>
      <c r="D114" s="9">
        <v>219.3345617714248</v>
      </c>
      <c r="E114" s="9">
        <v>52.815511877391209</v>
      </c>
      <c r="F114" s="9">
        <v>32.710634099309125</v>
      </c>
      <c r="G114" s="9">
        <v>8.5080008007406782</v>
      </c>
      <c r="H114" s="9">
        <v>0</v>
      </c>
      <c r="I114" s="9">
        <v>313.37</v>
      </c>
      <c r="J114" s="9"/>
    </row>
    <row r="115" spans="2:10" x14ac:dyDescent="0.25">
      <c r="B115" s="8"/>
      <c r="D115" s="9"/>
      <c r="E115" s="9"/>
      <c r="F115" s="9"/>
      <c r="G115" s="9"/>
      <c r="H115" s="9"/>
      <c r="I115" s="9"/>
      <c r="J115" s="9"/>
    </row>
    <row r="116" spans="2:10" x14ac:dyDescent="0.25">
      <c r="B116" s="8" t="s">
        <v>264</v>
      </c>
      <c r="C116" t="s">
        <v>265</v>
      </c>
      <c r="D116" s="9">
        <v>124.68934312905706</v>
      </c>
      <c r="E116" s="9">
        <v>42.775578183969884</v>
      </c>
      <c r="F116" s="9">
        <v>35.567574335980119</v>
      </c>
      <c r="G116" s="9">
        <v>4.8809240334974664</v>
      </c>
      <c r="H116" s="9">
        <v>0</v>
      </c>
      <c r="I116" s="9">
        <v>207.91</v>
      </c>
      <c r="J116" s="9"/>
    </row>
    <row r="117" spans="2:10" x14ac:dyDescent="0.25">
      <c r="B117" s="8" t="s">
        <v>266</v>
      </c>
      <c r="C117" t="s">
        <v>267</v>
      </c>
      <c r="D117" s="9">
        <v>176.23837540151754</v>
      </c>
      <c r="E117" s="9">
        <v>45.278806020805938</v>
      </c>
      <c r="F117" s="9">
        <v>35.567574335980119</v>
      </c>
      <c r="G117" s="9">
        <v>4.8809240334974664</v>
      </c>
      <c r="H117" s="9">
        <v>0</v>
      </c>
      <c r="I117" s="9">
        <v>261.97000000000003</v>
      </c>
      <c r="J117" s="9"/>
    </row>
    <row r="118" spans="2:10" x14ac:dyDescent="0.25">
      <c r="B118" s="8" t="s">
        <v>268</v>
      </c>
      <c r="C118" t="s">
        <v>269</v>
      </c>
      <c r="D118" s="9">
        <v>176.78014592292305</v>
      </c>
      <c r="E118" s="9">
        <v>48.101497720749983</v>
      </c>
      <c r="F118" s="9">
        <v>36.919597738937185</v>
      </c>
      <c r="G118" s="9">
        <v>9.4416835966313482</v>
      </c>
      <c r="H118" s="9">
        <v>0</v>
      </c>
      <c r="I118" s="9">
        <v>271.24</v>
      </c>
      <c r="J118" s="9"/>
    </row>
    <row r="119" spans="2:10" x14ac:dyDescent="0.25">
      <c r="B119" s="8" t="s">
        <v>270</v>
      </c>
      <c r="C119" t="s">
        <v>271</v>
      </c>
      <c r="D119" s="9">
        <v>236.2548080087962</v>
      </c>
      <c r="E119" s="9">
        <v>53.99406936206536</v>
      </c>
      <c r="F119" s="9">
        <v>44.699947261543983</v>
      </c>
      <c r="G119" s="9">
        <v>9.4302220442468503</v>
      </c>
      <c r="H119" s="9">
        <v>0</v>
      </c>
      <c r="I119" s="9">
        <v>344.38</v>
      </c>
      <c r="J119" s="9"/>
    </row>
    <row r="120" spans="2:10" x14ac:dyDescent="0.25">
      <c r="B120" s="8" t="s">
        <v>272</v>
      </c>
      <c r="C120" t="s">
        <v>273</v>
      </c>
      <c r="D120" s="9">
        <v>256.32915019667649</v>
      </c>
      <c r="E120" s="9">
        <v>55.656836097834727</v>
      </c>
      <c r="F120" s="9">
        <v>44.689126581794675</v>
      </c>
      <c r="G120" s="9">
        <v>9.4185024424386778</v>
      </c>
      <c r="H120" s="9">
        <v>0</v>
      </c>
      <c r="I120" s="9">
        <v>366.09</v>
      </c>
      <c r="J120" s="9"/>
    </row>
    <row r="121" spans="2:10" x14ac:dyDescent="0.25">
      <c r="B121" s="8"/>
      <c r="D121" s="9"/>
      <c r="E121" s="9"/>
      <c r="F121" s="9"/>
      <c r="G121" s="9"/>
      <c r="H121" s="9"/>
      <c r="I121" s="9"/>
      <c r="J121" s="9"/>
    </row>
    <row r="122" spans="2:10" x14ac:dyDescent="0.25">
      <c r="B122" s="8" t="s">
        <v>274</v>
      </c>
      <c r="C122" t="s">
        <v>275</v>
      </c>
      <c r="D122" s="9">
        <v>97.014608808610348</v>
      </c>
      <c r="E122" s="9">
        <v>37.245841947384882</v>
      </c>
      <c r="F122" s="9">
        <v>27.257292288510477</v>
      </c>
      <c r="G122" s="9">
        <v>3.7871590024250055</v>
      </c>
      <c r="H122" s="9">
        <v>0</v>
      </c>
      <c r="I122" s="9">
        <v>165.3</v>
      </c>
      <c r="J122" s="9"/>
    </row>
    <row r="123" spans="2:10" x14ac:dyDescent="0.25">
      <c r="B123" s="8" t="s">
        <v>276</v>
      </c>
      <c r="C123" t="s">
        <v>277</v>
      </c>
      <c r="D123" s="9">
        <v>161.98144652790535</v>
      </c>
      <c r="E123" s="9">
        <v>46.689402823140206</v>
      </c>
      <c r="F123" s="9">
        <v>27.257292288510477</v>
      </c>
      <c r="G123" s="9">
        <v>3.7871590024250055</v>
      </c>
      <c r="H123" s="9">
        <v>0</v>
      </c>
      <c r="I123" s="9">
        <v>239.72</v>
      </c>
      <c r="J123" s="9"/>
    </row>
    <row r="124" spans="2:10" x14ac:dyDescent="0.25">
      <c r="B124" s="8" t="s">
        <v>278</v>
      </c>
      <c r="C124" t="s">
        <v>279</v>
      </c>
      <c r="D124" s="9">
        <v>163.94791605104209</v>
      </c>
      <c r="E124" s="9">
        <v>47.836922768008598</v>
      </c>
      <c r="F124" s="9">
        <v>31.563922828735635</v>
      </c>
      <c r="G124" s="9">
        <v>9.5668650758122951</v>
      </c>
      <c r="H124" s="9">
        <v>0</v>
      </c>
      <c r="I124" s="9">
        <v>252.92</v>
      </c>
      <c r="J124" s="9"/>
    </row>
    <row r="125" spans="2:10" x14ac:dyDescent="0.25">
      <c r="B125" s="8" t="s">
        <v>280</v>
      </c>
      <c r="C125" t="s">
        <v>281</v>
      </c>
      <c r="D125" s="9">
        <v>234.38685202324041</v>
      </c>
      <c r="E125" s="9">
        <v>57.907686263540668</v>
      </c>
      <c r="F125" s="9">
        <v>37.255600376872394</v>
      </c>
      <c r="G125" s="9">
        <v>9.5668650758122951</v>
      </c>
      <c r="H125" s="9">
        <v>0</v>
      </c>
      <c r="I125" s="9">
        <v>339.12</v>
      </c>
      <c r="J125" s="9"/>
    </row>
    <row r="126" spans="2:10" x14ac:dyDescent="0.25">
      <c r="B126" s="8" t="s">
        <v>282</v>
      </c>
      <c r="C126" t="s">
        <v>283</v>
      </c>
      <c r="D126" s="9">
        <v>264.26023597060157</v>
      </c>
      <c r="E126" s="9">
        <v>62.490860956912655</v>
      </c>
      <c r="F126" s="9">
        <v>37.255600376872394</v>
      </c>
      <c r="G126" s="9">
        <v>9.5668650758122951</v>
      </c>
      <c r="H126" s="9">
        <v>0</v>
      </c>
      <c r="I126" s="9">
        <v>373.57</v>
      </c>
      <c r="J126" s="9"/>
    </row>
    <row r="127" spans="2:10" x14ac:dyDescent="0.25">
      <c r="B127" s="8"/>
      <c r="D127" s="9"/>
      <c r="E127" s="9"/>
      <c r="F127" s="9"/>
      <c r="G127" s="9"/>
      <c r="H127" s="9"/>
      <c r="I127" s="9"/>
      <c r="J127" s="9"/>
    </row>
    <row r="128" spans="2:10" x14ac:dyDescent="0.25">
      <c r="B128" s="8" t="s">
        <v>284</v>
      </c>
      <c r="C128" t="s">
        <v>285</v>
      </c>
      <c r="D128" s="9">
        <v>138.50383652969552</v>
      </c>
      <c r="E128" s="9">
        <v>50.407035425494165</v>
      </c>
      <c r="F128" s="9">
        <v>35.556753656230818</v>
      </c>
      <c r="G128" s="9">
        <v>5.5289882300211755</v>
      </c>
      <c r="H128" s="9">
        <v>0</v>
      </c>
      <c r="I128" s="9">
        <v>230</v>
      </c>
      <c r="J128" s="9"/>
    </row>
    <row r="129" spans="2:10" x14ac:dyDescent="0.25">
      <c r="B129" s="8" t="s">
        <v>286</v>
      </c>
      <c r="C129" t="s">
        <v>287</v>
      </c>
      <c r="D129" s="9">
        <v>195.98971894506334</v>
      </c>
      <c r="E129" s="9">
        <v>57.417505938156594</v>
      </c>
      <c r="F129" s="9">
        <v>35.556753656230818</v>
      </c>
      <c r="G129" s="9">
        <v>5.5289882300211755</v>
      </c>
      <c r="H129" s="9">
        <v>0</v>
      </c>
      <c r="I129" s="9">
        <v>294.49</v>
      </c>
      <c r="J129" s="9"/>
    </row>
    <row r="130" spans="2:10" x14ac:dyDescent="0.25">
      <c r="B130" s="8" t="s">
        <v>288</v>
      </c>
      <c r="C130" t="s">
        <v>289</v>
      </c>
      <c r="D130" s="9">
        <v>203.88414865861597</v>
      </c>
      <c r="E130" s="9">
        <v>61.647555773700006</v>
      </c>
      <c r="F130" s="9">
        <v>41.443203439855147</v>
      </c>
      <c r="G130" s="9">
        <v>10.477366717510293</v>
      </c>
      <c r="H130" s="9">
        <v>0</v>
      </c>
      <c r="I130" s="9">
        <v>317.45</v>
      </c>
      <c r="J130" s="9"/>
    </row>
    <row r="131" spans="2:10" x14ac:dyDescent="0.25">
      <c r="B131" s="8" t="s">
        <v>290</v>
      </c>
      <c r="C131" t="s">
        <v>291</v>
      </c>
      <c r="D131" s="9">
        <v>265.28636847893216</v>
      </c>
      <c r="E131" s="9">
        <v>68.264920061424448</v>
      </c>
      <c r="F131" s="9">
        <v>49.234092859357958</v>
      </c>
      <c r="G131" s="9">
        <v>10.477366717510293</v>
      </c>
      <c r="H131" s="9">
        <v>0</v>
      </c>
      <c r="I131" s="9">
        <v>393.26</v>
      </c>
      <c r="J131" s="9"/>
    </row>
    <row r="132" spans="2:10" x14ac:dyDescent="0.25">
      <c r="B132" s="8" t="s">
        <v>292</v>
      </c>
      <c r="C132" t="s">
        <v>293</v>
      </c>
      <c r="D132" s="9">
        <v>279.68130803404773</v>
      </c>
      <c r="E132" s="9">
        <v>66.583356119907776</v>
      </c>
      <c r="F132" s="9">
        <v>49.234092859357958</v>
      </c>
      <c r="G132" s="9">
        <v>10.477366717510293</v>
      </c>
      <c r="H132" s="9">
        <v>0</v>
      </c>
      <c r="I132" s="9">
        <v>405.98</v>
      </c>
      <c r="J132" s="9"/>
    </row>
    <row r="133" spans="2:10" x14ac:dyDescent="0.25">
      <c r="B133" s="8"/>
      <c r="D133" s="9"/>
      <c r="E133" s="9"/>
      <c r="F133" s="9"/>
      <c r="G133" s="9"/>
      <c r="H133" s="9"/>
      <c r="I133" s="9"/>
      <c r="J133" s="9"/>
    </row>
    <row r="134" spans="2:10" x14ac:dyDescent="0.25">
      <c r="B134" s="8" t="s">
        <v>294</v>
      </c>
      <c r="C134" t="s">
        <v>295</v>
      </c>
      <c r="D134" s="9">
        <v>125.09757422901096</v>
      </c>
      <c r="E134" s="9">
        <v>34.665930322147304</v>
      </c>
      <c r="F134" s="9">
        <v>27.257292288510477</v>
      </c>
      <c r="G134" s="9">
        <v>7.9569926078825022</v>
      </c>
      <c r="H134" s="9">
        <v>0</v>
      </c>
      <c r="I134" s="9">
        <v>194.98</v>
      </c>
      <c r="J134" s="9"/>
    </row>
    <row r="135" spans="2:10" x14ac:dyDescent="0.25">
      <c r="B135" s="8" t="s">
        <v>296</v>
      </c>
      <c r="C135" t="s">
        <v>297</v>
      </c>
      <c r="D135" s="9">
        <v>260.69109765518147</v>
      </c>
      <c r="E135" s="9">
        <v>63.839675875505499</v>
      </c>
      <c r="F135" s="9">
        <v>27.257292288510477</v>
      </c>
      <c r="G135" s="9">
        <v>7.9569926078825022</v>
      </c>
      <c r="H135" s="9">
        <v>0</v>
      </c>
      <c r="I135" s="9">
        <v>359.75</v>
      </c>
      <c r="J135" s="9"/>
    </row>
    <row r="136" spans="2:10" x14ac:dyDescent="0.25">
      <c r="B136" s="8" t="s">
        <v>298</v>
      </c>
      <c r="C136" t="s">
        <v>299</v>
      </c>
      <c r="D136" s="9">
        <v>297.2936357318319</v>
      </c>
      <c r="E136" s="9">
        <v>74.576585858983094</v>
      </c>
      <c r="F136" s="9">
        <v>25.590626824263516</v>
      </c>
      <c r="G136" s="9">
        <v>7.9684541602670009</v>
      </c>
      <c r="H136" s="9">
        <v>0</v>
      </c>
      <c r="I136" s="9">
        <v>405.43</v>
      </c>
      <c r="J136" s="9"/>
    </row>
    <row r="137" spans="2:10" x14ac:dyDescent="0.25">
      <c r="B137" s="8" t="s">
        <v>300</v>
      </c>
      <c r="C137" t="s">
        <v>301</v>
      </c>
      <c r="D137" s="9">
        <v>148.01239908385429</v>
      </c>
      <c r="E137" s="9">
        <v>51.329649268890897</v>
      </c>
      <c r="F137" s="9">
        <v>27.257292288510477</v>
      </c>
      <c r="G137" s="9">
        <v>7.9569926078825022</v>
      </c>
      <c r="H137" s="9">
        <v>0</v>
      </c>
      <c r="I137" s="9">
        <v>234.56</v>
      </c>
      <c r="J137" s="9"/>
    </row>
    <row r="138" spans="2:10" x14ac:dyDescent="0.25">
      <c r="B138" s="8"/>
      <c r="D138" s="9"/>
      <c r="E138" s="9"/>
      <c r="F138" s="9"/>
      <c r="G138" s="9"/>
      <c r="H138" s="9"/>
      <c r="I138" s="9"/>
      <c r="J138" s="9"/>
    </row>
    <row r="139" spans="2:10" x14ac:dyDescent="0.25">
      <c r="B139" s="8" t="s">
        <v>302</v>
      </c>
      <c r="C139" t="s">
        <v>303</v>
      </c>
      <c r="D139" s="9">
        <v>143.7235187179827</v>
      </c>
      <c r="E139" s="9">
        <v>51.292250246663997</v>
      </c>
      <c r="F139" s="9">
        <v>35.556753656230818</v>
      </c>
      <c r="G139" s="9">
        <v>9.3161472324461805</v>
      </c>
      <c r="H139" s="9">
        <v>0</v>
      </c>
      <c r="I139" s="9">
        <v>239.89</v>
      </c>
      <c r="J139" s="9"/>
    </row>
    <row r="140" spans="2:10" x14ac:dyDescent="0.25">
      <c r="B140" s="8" t="s">
        <v>304</v>
      </c>
      <c r="C140" t="s">
        <v>305</v>
      </c>
      <c r="D140" s="9">
        <v>292.17537034258203</v>
      </c>
      <c r="E140" s="9">
        <v>80.178564603462092</v>
      </c>
      <c r="F140" s="9">
        <v>35.556753656230818</v>
      </c>
      <c r="G140" s="9">
        <v>9.3161472324461805</v>
      </c>
      <c r="H140" s="9">
        <v>0</v>
      </c>
      <c r="I140" s="9">
        <v>417.23</v>
      </c>
      <c r="J140" s="9"/>
    </row>
    <row r="141" spans="2:10" x14ac:dyDescent="0.25">
      <c r="B141" s="8" t="s">
        <v>306</v>
      </c>
      <c r="C141" t="s">
        <v>307</v>
      </c>
      <c r="D141" s="9">
        <v>314.2153480439203</v>
      </c>
      <c r="E141" s="9">
        <v>96.272354585252373</v>
      </c>
      <c r="F141" s="9">
        <v>35.480728115132337</v>
      </c>
      <c r="G141" s="9">
        <v>9.3276087848306783</v>
      </c>
      <c r="H141" s="9">
        <v>0</v>
      </c>
      <c r="I141" s="9">
        <v>455.3</v>
      </c>
      <c r="J141" s="9"/>
    </row>
    <row r="142" spans="2:10" x14ac:dyDescent="0.25">
      <c r="B142" s="8" t="s">
        <v>308</v>
      </c>
      <c r="C142" t="s">
        <v>309</v>
      </c>
      <c r="D142" s="9">
        <v>194.10871907175755</v>
      </c>
      <c r="E142" s="9">
        <v>67.565828583742316</v>
      </c>
      <c r="F142" s="9">
        <v>35.556753656230818</v>
      </c>
      <c r="G142" s="9">
        <v>9.3161472324461805</v>
      </c>
      <c r="H142" s="9">
        <v>0</v>
      </c>
      <c r="I142" s="9">
        <v>306.55</v>
      </c>
      <c r="J142" s="9"/>
    </row>
    <row r="143" spans="2:10" x14ac:dyDescent="0.25">
      <c r="B143" s="8"/>
      <c r="D143" s="9"/>
      <c r="E143" s="9"/>
      <c r="F143" s="9"/>
      <c r="G143" s="9"/>
      <c r="H143" s="9"/>
      <c r="I143" s="9"/>
      <c r="J143" s="9"/>
    </row>
    <row r="144" spans="2:10" x14ac:dyDescent="0.25">
      <c r="B144" s="8" t="s">
        <v>310</v>
      </c>
      <c r="C144" t="s">
        <v>311</v>
      </c>
      <c r="D144" s="9">
        <v>128.28609658228513</v>
      </c>
      <c r="E144" s="9">
        <v>22.094531296566267</v>
      </c>
      <c r="F144" s="9">
        <v>27.257292288510477</v>
      </c>
      <c r="G144" s="9">
        <v>9.0522337131134289</v>
      </c>
      <c r="H144" s="9">
        <v>0</v>
      </c>
      <c r="I144" s="9">
        <v>186.69</v>
      </c>
      <c r="J144" s="9"/>
    </row>
    <row r="145" spans="2:10" x14ac:dyDescent="0.25">
      <c r="B145" s="8" t="s">
        <v>312</v>
      </c>
      <c r="C145" t="s">
        <v>313</v>
      </c>
      <c r="D145" s="9">
        <v>293.96078947710055</v>
      </c>
      <c r="E145" s="9">
        <v>34.172139665680334</v>
      </c>
      <c r="F145" s="9">
        <v>27.257292288510477</v>
      </c>
      <c r="G145" s="9">
        <v>9.0522337131134289</v>
      </c>
      <c r="H145" s="9">
        <v>0</v>
      </c>
      <c r="I145" s="9">
        <v>364.44</v>
      </c>
      <c r="J145" s="9"/>
    </row>
    <row r="146" spans="2:10" x14ac:dyDescent="0.25">
      <c r="B146" s="8" t="s">
        <v>314</v>
      </c>
      <c r="C146" t="s">
        <v>315</v>
      </c>
      <c r="D146" s="9">
        <v>335.39723988098359</v>
      </c>
      <c r="E146" s="9">
        <v>41.993427937720874</v>
      </c>
      <c r="F146" s="9">
        <v>30.157234461325409</v>
      </c>
      <c r="G146" s="9">
        <v>9.0522337131134289</v>
      </c>
      <c r="H146" s="9">
        <v>0</v>
      </c>
      <c r="I146" s="9">
        <v>416.6</v>
      </c>
      <c r="J146" s="9"/>
    </row>
    <row r="147" spans="2:10" x14ac:dyDescent="0.25">
      <c r="B147" s="8" t="s">
        <v>316</v>
      </c>
      <c r="C147" t="s">
        <v>317</v>
      </c>
      <c r="D147" s="9">
        <v>175.31124432259205</v>
      </c>
      <c r="E147" s="9">
        <v>60.926356789482853</v>
      </c>
      <c r="F147" s="9">
        <v>27.257292288510477</v>
      </c>
      <c r="G147" s="9">
        <v>9.0522337131134289</v>
      </c>
      <c r="H147" s="9">
        <v>0</v>
      </c>
      <c r="I147" s="9">
        <v>272.55</v>
      </c>
      <c r="J147" s="9"/>
    </row>
    <row r="148" spans="2:10" x14ac:dyDescent="0.25">
      <c r="B148" s="8"/>
      <c r="D148" s="9"/>
      <c r="E148" s="9"/>
      <c r="F148" s="9"/>
      <c r="G148" s="9"/>
      <c r="H148" s="9"/>
      <c r="I148" s="9"/>
      <c r="J148" s="9"/>
    </row>
    <row r="149" spans="2:10" x14ac:dyDescent="0.25">
      <c r="B149" s="8" t="s">
        <v>318</v>
      </c>
      <c r="C149" t="s">
        <v>319</v>
      </c>
      <c r="D149" s="9">
        <v>175.7886768834141</v>
      </c>
      <c r="E149" s="9">
        <v>26.585607384418871</v>
      </c>
      <c r="F149" s="9">
        <v>35.556753656230818</v>
      </c>
      <c r="G149" s="9">
        <v>10.424584013643742</v>
      </c>
      <c r="H149" s="9">
        <v>0</v>
      </c>
      <c r="I149" s="9">
        <v>248.36</v>
      </c>
      <c r="J149" s="9"/>
    </row>
    <row r="150" spans="2:10" x14ac:dyDescent="0.25">
      <c r="B150" s="8" t="s">
        <v>320</v>
      </c>
      <c r="C150" t="s">
        <v>321</v>
      </c>
      <c r="D150" s="9">
        <v>348.04104562331486</v>
      </c>
      <c r="E150" s="9">
        <v>60.137044829603887</v>
      </c>
      <c r="F150" s="9">
        <v>35.556753656230818</v>
      </c>
      <c r="G150" s="9">
        <v>10.424584013643742</v>
      </c>
      <c r="H150" s="9">
        <v>0</v>
      </c>
      <c r="I150" s="9">
        <v>454.16</v>
      </c>
      <c r="J150" s="9"/>
    </row>
    <row r="151" spans="2:10" x14ac:dyDescent="0.25">
      <c r="B151" s="8" t="s">
        <v>322</v>
      </c>
      <c r="C151" t="s">
        <v>323</v>
      </c>
      <c r="D151" s="9">
        <v>413.52982485368051</v>
      </c>
      <c r="E151" s="9">
        <v>68.21842186679433</v>
      </c>
      <c r="F151" s="9">
        <v>40.036515072444935</v>
      </c>
      <c r="G151" s="9">
        <v>10.424584013643742</v>
      </c>
      <c r="H151" s="9">
        <v>0</v>
      </c>
      <c r="I151" s="9">
        <v>532.21</v>
      </c>
      <c r="J151" s="9"/>
    </row>
    <row r="152" spans="2:10" x14ac:dyDescent="0.25">
      <c r="B152" s="8" t="s">
        <v>324</v>
      </c>
      <c r="C152" t="s">
        <v>325</v>
      </c>
      <c r="D152" s="9">
        <v>221.40756431049525</v>
      </c>
      <c r="E152" s="9">
        <v>77.1625841903207</v>
      </c>
      <c r="F152" s="9">
        <v>35.556753656230818</v>
      </c>
      <c r="G152" s="9">
        <v>10.424584013643742</v>
      </c>
      <c r="H152" s="9">
        <v>0</v>
      </c>
      <c r="I152" s="9">
        <v>344.55</v>
      </c>
      <c r="J152" s="9"/>
    </row>
    <row r="153" spans="2:10" x14ac:dyDescent="0.25">
      <c r="B153" s="8"/>
      <c r="D153" s="9"/>
      <c r="E153" s="9"/>
      <c r="F153" s="9"/>
      <c r="G153" s="9"/>
      <c r="H153" s="9"/>
      <c r="I153" s="9"/>
      <c r="J153" s="9"/>
    </row>
    <row r="154" spans="2:10" x14ac:dyDescent="0.25">
      <c r="B154" s="8" t="s">
        <v>326</v>
      </c>
      <c r="C154" t="s">
        <v>327</v>
      </c>
      <c r="D154" s="9">
        <v>55.576098432833113</v>
      </c>
      <c r="E154" s="9">
        <v>30.517800846612609</v>
      </c>
      <c r="F154" s="9">
        <v>27.257292288510477</v>
      </c>
      <c r="G154" s="9">
        <v>7.9569926078825022</v>
      </c>
      <c r="H154" s="9">
        <v>0</v>
      </c>
      <c r="I154" s="9">
        <v>121.31</v>
      </c>
      <c r="J154" s="9"/>
    </row>
    <row r="155" spans="2:10" x14ac:dyDescent="0.25">
      <c r="B155" s="8" t="s">
        <v>328</v>
      </c>
      <c r="C155" t="s">
        <v>329</v>
      </c>
      <c r="D155" s="9">
        <v>98.439397587948989</v>
      </c>
      <c r="E155" s="9">
        <v>39.127607666153075</v>
      </c>
      <c r="F155" s="9">
        <v>27.257292288510477</v>
      </c>
      <c r="G155" s="9">
        <v>7.9569926078825022</v>
      </c>
      <c r="H155" s="9">
        <v>0</v>
      </c>
      <c r="I155" s="9">
        <v>172.78</v>
      </c>
      <c r="J155" s="9"/>
    </row>
    <row r="156" spans="2:10" x14ac:dyDescent="0.25">
      <c r="B156" s="8" t="s">
        <v>330</v>
      </c>
      <c r="C156" t="s">
        <v>331</v>
      </c>
      <c r="D156" s="9">
        <v>101.94133291186975</v>
      </c>
      <c r="E156" s="9">
        <v>37.481126633741603</v>
      </c>
      <c r="F156" s="9">
        <v>35.556753656230818</v>
      </c>
      <c r="G156" s="9">
        <v>9.3161472324461805</v>
      </c>
      <c r="H156" s="9">
        <v>0</v>
      </c>
      <c r="I156" s="9">
        <v>184.3</v>
      </c>
      <c r="J156" s="9"/>
    </row>
    <row r="157" spans="2:10" x14ac:dyDescent="0.25">
      <c r="B157" s="8" t="s">
        <v>332</v>
      </c>
      <c r="C157" t="s">
        <v>333</v>
      </c>
      <c r="D157" s="9">
        <v>139.20466561188869</v>
      </c>
      <c r="E157" s="9">
        <v>43.280367383442545</v>
      </c>
      <c r="F157" s="9">
        <v>35.556753656230818</v>
      </c>
      <c r="G157" s="9">
        <v>9.3161472324461805</v>
      </c>
      <c r="H157" s="9">
        <v>0</v>
      </c>
      <c r="I157" s="9">
        <v>227.36</v>
      </c>
      <c r="J157" s="9"/>
    </row>
    <row r="158" spans="2:10" x14ac:dyDescent="0.25">
      <c r="B158" s="8" t="s">
        <v>334</v>
      </c>
      <c r="C158" t="s">
        <v>335</v>
      </c>
      <c r="D158" s="9">
        <v>132.96799623179464</v>
      </c>
      <c r="E158" s="9">
        <v>42.735584262548223</v>
      </c>
      <c r="F158" s="9">
        <v>27.257292288510477</v>
      </c>
      <c r="G158" s="9">
        <v>7.9569926078825022</v>
      </c>
      <c r="H158" s="9">
        <v>0</v>
      </c>
      <c r="I158" s="9">
        <v>210.92</v>
      </c>
      <c r="J158" s="9"/>
    </row>
    <row r="159" spans="2:10" x14ac:dyDescent="0.25">
      <c r="B159" s="8" t="s">
        <v>336</v>
      </c>
      <c r="C159" t="s">
        <v>337</v>
      </c>
      <c r="D159" s="9">
        <v>179.33780255603205</v>
      </c>
      <c r="E159" s="9">
        <v>49.720908113161045</v>
      </c>
      <c r="F159" s="9">
        <v>27.7547627741254</v>
      </c>
      <c r="G159" s="9">
        <v>7.9684541602670009</v>
      </c>
      <c r="H159" s="9">
        <v>0</v>
      </c>
      <c r="I159" s="9">
        <v>264.77999999999997</v>
      </c>
      <c r="J159" s="9"/>
    </row>
    <row r="160" spans="2:10" x14ac:dyDescent="0.25">
      <c r="B160" s="8" t="s">
        <v>338</v>
      </c>
      <c r="C160" t="s">
        <v>339</v>
      </c>
      <c r="D160" s="9">
        <v>200.56462263546672</v>
      </c>
      <c r="E160" s="9">
        <v>53.175367841191928</v>
      </c>
      <c r="F160" s="9">
        <v>33.533286543109952</v>
      </c>
      <c r="G160" s="9">
        <v>7.9569926078825022</v>
      </c>
      <c r="H160" s="9">
        <v>0</v>
      </c>
      <c r="I160" s="9">
        <v>295.23</v>
      </c>
      <c r="J160" s="9"/>
    </row>
    <row r="161" spans="2:10" x14ac:dyDescent="0.25">
      <c r="B161" s="8"/>
      <c r="D161" s="9"/>
      <c r="E161" s="9"/>
      <c r="F161" s="9"/>
      <c r="G161" s="9"/>
      <c r="H161" s="9"/>
      <c r="I161" s="9"/>
      <c r="J161" s="9"/>
    </row>
    <row r="162" spans="2:10" x14ac:dyDescent="0.25">
      <c r="B162" s="8" t="s">
        <v>340</v>
      </c>
      <c r="C162" t="s">
        <v>341</v>
      </c>
      <c r="D162" s="9">
        <v>172.47369569312329</v>
      </c>
      <c r="E162" s="9">
        <v>46.662819028887043</v>
      </c>
      <c r="F162" s="9">
        <v>35.556753656230818</v>
      </c>
      <c r="G162" s="9">
        <v>9.3161472324461805</v>
      </c>
      <c r="H162" s="9">
        <v>0</v>
      </c>
      <c r="I162" s="9">
        <v>264.01</v>
      </c>
      <c r="J162" s="9"/>
    </row>
    <row r="163" spans="2:10" x14ac:dyDescent="0.25">
      <c r="B163" s="8" t="s">
        <v>342</v>
      </c>
      <c r="C163" t="s">
        <v>343</v>
      </c>
      <c r="D163" s="9">
        <v>231.28558765631436</v>
      </c>
      <c r="E163" s="9">
        <v>55.172404389362775</v>
      </c>
      <c r="F163" s="9">
        <v>37.634043385244915</v>
      </c>
      <c r="G163" s="9">
        <v>9.3276087848306783</v>
      </c>
      <c r="H163" s="9">
        <v>0</v>
      </c>
      <c r="I163" s="9">
        <v>333.42</v>
      </c>
      <c r="J163" s="9"/>
    </row>
    <row r="164" spans="2:10" x14ac:dyDescent="0.25">
      <c r="B164" s="8" t="s">
        <v>344</v>
      </c>
      <c r="C164" t="s">
        <v>345</v>
      </c>
      <c r="D164" s="9">
        <v>249.64389238920728</v>
      </c>
      <c r="E164" s="9">
        <v>59.211102045272959</v>
      </c>
      <c r="F164" s="9">
        <v>45.511779025595501</v>
      </c>
      <c r="G164" s="9">
        <v>9.3161472324461805</v>
      </c>
      <c r="H164" s="9">
        <v>0</v>
      </c>
      <c r="I164" s="9">
        <v>363.68</v>
      </c>
      <c r="J164" s="9"/>
    </row>
    <row r="165" spans="2:10" x14ac:dyDescent="0.25">
      <c r="B165" s="8"/>
      <c r="D165" s="9"/>
      <c r="E165" s="9"/>
      <c r="F165" s="9"/>
      <c r="G165" s="9"/>
      <c r="H165" s="9"/>
      <c r="I165" s="9"/>
      <c r="J165" s="9"/>
    </row>
    <row r="166" spans="2:10" x14ac:dyDescent="0.25">
      <c r="B166" s="8" t="s">
        <v>346</v>
      </c>
      <c r="C166" t="s">
        <v>347</v>
      </c>
      <c r="D166" s="9">
        <v>143.4267921647216</v>
      </c>
      <c r="E166" s="9">
        <v>47.021831735264875</v>
      </c>
      <c r="F166" s="9">
        <v>27.257292288510477</v>
      </c>
      <c r="G166" s="9">
        <v>9.0522337131134289</v>
      </c>
      <c r="H166" s="9">
        <v>0</v>
      </c>
      <c r="I166" s="9">
        <v>226.76</v>
      </c>
      <c r="J166" s="9"/>
    </row>
    <row r="167" spans="2:10" x14ac:dyDescent="0.25">
      <c r="B167" s="8" t="s">
        <v>348</v>
      </c>
      <c r="C167" t="s">
        <v>349</v>
      </c>
      <c r="D167" s="9">
        <v>198.10198037398993</v>
      </c>
      <c r="E167" s="9">
        <v>52.482923766742594</v>
      </c>
      <c r="F167" s="9">
        <v>32.31054973143798</v>
      </c>
      <c r="G167" s="9">
        <v>9.0522337131134289</v>
      </c>
      <c r="H167" s="9">
        <v>0</v>
      </c>
      <c r="I167" s="9">
        <v>291.95</v>
      </c>
      <c r="J167" s="9"/>
    </row>
    <row r="168" spans="2:10" x14ac:dyDescent="0.25">
      <c r="B168" s="8" t="s">
        <v>350</v>
      </c>
      <c r="C168" t="s">
        <v>351</v>
      </c>
      <c r="D168" s="9">
        <v>227.73440625799901</v>
      </c>
      <c r="E168" s="9">
        <v>54.32789053784974</v>
      </c>
      <c r="F168" s="9">
        <v>38.099613397318535</v>
      </c>
      <c r="G168" s="9">
        <v>9.0522337131134289</v>
      </c>
      <c r="H168" s="9">
        <v>0</v>
      </c>
      <c r="I168" s="9">
        <v>329.21</v>
      </c>
      <c r="J168" s="9"/>
    </row>
    <row r="169" spans="2:10" x14ac:dyDescent="0.25">
      <c r="B169" s="8"/>
      <c r="D169" s="9"/>
      <c r="E169" s="9"/>
      <c r="F169" s="9"/>
      <c r="G169" s="9"/>
      <c r="H169" s="9"/>
      <c r="I169" s="9"/>
      <c r="J169" s="9"/>
    </row>
    <row r="170" spans="2:10" x14ac:dyDescent="0.25">
      <c r="B170" s="8" t="s">
        <v>352</v>
      </c>
      <c r="C170" t="s">
        <v>353</v>
      </c>
      <c r="D170" s="9">
        <v>183.55045021455106</v>
      </c>
      <c r="E170" s="9">
        <v>50.823667254100663</v>
      </c>
      <c r="F170" s="9">
        <v>35.556753656230818</v>
      </c>
      <c r="G170" s="9">
        <v>10.424584013643742</v>
      </c>
      <c r="H170" s="9">
        <v>0</v>
      </c>
      <c r="I170" s="9">
        <v>280.36</v>
      </c>
      <c r="J170" s="9"/>
    </row>
    <row r="171" spans="2:10" x14ac:dyDescent="0.25">
      <c r="B171" s="8" t="s">
        <v>354</v>
      </c>
      <c r="C171" t="s">
        <v>355</v>
      </c>
      <c r="D171" s="9">
        <v>250.75200532852858</v>
      </c>
      <c r="E171" s="9">
        <v>58.56703299323933</v>
      </c>
      <c r="F171" s="9">
        <v>42.189830342557499</v>
      </c>
      <c r="G171" s="9">
        <v>10.424584013643742</v>
      </c>
      <c r="H171" s="9">
        <v>0</v>
      </c>
      <c r="I171" s="9">
        <v>361.93</v>
      </c>
      <c r="J171" s="9"/>
    </row>
    <row r="172" spans="2:10" x14ac:dyDescent="0.25">
      <c r="B172" s="8" t="s">
        <v>356</v>
      </c>
      <c r="C172" t="s">
        <v>357</v>
      </c>
      <c r="D172" s="9">
        <v>278.09231116564337</v>
      </c>
      <c r="E172" s="9">
        <v>61.119775993457608</v>
      </c>
      <c r="F172" s="9">
        <v>50.078105879804085</v>
      </c>
      <c r="G172" s="9">
        <v>10.424584013643742</v>
      </c>
      <c r="H172" s="9">
        <v>0</v>
      </c>
      <c r="I172" s="9">
        <v>399.71</v>
      </c>
      <c r="J172" s="9"/>
    </row>
    <row r="173" spans="2:10" x14ac:dyDescent="0.25">
      <c r="B173" s="8"/>
      <c r="D173" s="9"/>
      <c r="E173" s="9"/>
      <c r="F173" s="9"/>
      <c r="G173" s="9"/>
      <c r="H173" s="9"/>
      <c r="I173" s="9"/>
      <c r="J173" s="9"/>
    </row>
    <row r="174" spans="2:10" x14ac:dyDescent="0.25">
      <c r="B174" s="8" t="s">
        <v>358</v>
      </c>
      <c r="C174" t="s">
        <v>359</v>
      </c>
      <c r="D174" s="9">
        <v>4.7645621277722343</v>
      </c>
      <c r="E174" s="9">
        <v>22.126337986618406</v>
      </c>
      <c r="F174" s="9">
        <v>29.248297362383415</v>
      </c>
      <c r="G174" s="9">
        <v>2.8106789808938188</v>
      </c>
      <c r="H174" s="9">
        <v>0</v>
      </c>
      <c r="I174" s="9">
        <v>58.95</v>
      </c>
      <c r="J174" s="9"/>
    </row>
    <row r="175" spans="2:10" x14ac:dyDescent="0.25">
      <c r="B175" s="8" t="s">
        <v>360</v>
      </c>
      <c r="C175" t="s">
        <v>361</v>
      </c>
      <c r="D175" s="9">
        <v>4.2131229328262982</v>
      </c>
      <c r="E175" s="9">
        <v>15.370688109498063</v>
      </c>
      <c r="F175" s="9">
        <v>46.886005353757795</v>
      </c>
      <c r="G175" s="9">
        <v>6.6152630105459176</v>
      </c>
      <c r="H175" s="9">
        <v>0</v>
      </c>
      <c r="I175" s="9">
        <v>73.09</v>
      </c>
      <c r="J175" s="9"/>
    </row>
    <row r="176" spans="2:10" x14ac:dyDescent="0.25">
      <c r="B176" s="8" t="s">
        <v>362</v>
      </c>
      <c r="C176" t="s">
        <v>363</v>
      </c>
      <c r="D176" s="9">
        <v>27.01546622241867</v>
      </c>
      <c r="E176" s="9">
        <v>9.3538580727279541</v>
      </c>
      <c r="F176" s="9">
        <v>48.368438479413193</v>
      </c>
      <c r="G176" s="9">
        <v>9.6621086586956313</v>
      </c>
      <c r="H176" s="9">
        <v>0</v>
      </c>
      <c r="I176" s="9">
        <v>94.4</v>
      </c>
      <c r="J176" s="9"/>
    </row>
    <row r="177" spans="2:10" x14ac:dyDescent="0.25">
      <c r="B177" s="8" t="s">
        <v>364</v>
      </c>
      <c r="C177" t="s">
        <v>365</v>
      </c>
      <c r="D177" s="9">
        <v>50.841183074501018</v>
      </c>
      <c r="E177" s="9">
        <v>29.105943337489748</v>
      </c>
      <c r="F177" s="9">
        <v>29.248297362383415</v>
      </c>
      <c r="G177" s="9">
        <v>2.8106789808938188</v>
      </c>
      <c r="H177" s="9">
        <v>0</v>
      </c>
      <c r="I177" s="9">
        <v>112.01</v>
      </c>
      <c r="J177" s="9"/>
    </row>
    <row r="178" spans="2:10" x14ac:dyDescent="0.25">
      <c r="B178" s="8" t="s">
        <v>366</v>
      </c>
      <c r="C178" t="s">
        <v>367</v>
      </c>
      <c r="D178" s="9">
        <v>50.26782328747332</v>
      </c>
      <c r="E178" s="9">
        <v>30.263443033208521</v>
      </c>
      <c r="F178" s="9">
        <v>29.248297362383415</v>
      </c>
      <c r="G178" s="9">
        <v>2.8106789808938188</v>
      </c>
      <c r="H178" s="9">
        <v>0</v>
      </c>
      <c r="I178" s="9">
        <v>112.59</v>
      </c>
      <c r="J178" s="9"/>
    </row>
    <row r="179" spans="2:10" x14ac:dyDescent="0.25">
      <c r="B179" s="8" t="s">
        <v>368</v>
      </c>
      <c r="C179" t="s">
        <v>369</v>
      </c>
      <c r="D179" s="9">
        <v>259.00352756152648</v>
      </c>
      <c r="E179" s="9">
        <v>65.560658552652583</v>
      </c>
      <c r="F179" s="9">
        <v>36.379125317178342</v>
      </c>
      <c r="G179" s="9">
        <v>4.7504433479895471</v>
      </c>
      <c r="H179" s="9">
        <v>0</v>
      </c>
      <c r="I179" s="9">
        <v>365.69</v>
      </c>
      <c r="J179" s="9"/>
    </row>
    <row r="180" spans="2:10" x14ac:dyDescent="0.25">
      <c r="B180" s="8" t="s">
        <v>370</v>
      </c>
      <c r="C180" t="s">
        <v>371</v>
      </c>
      <c r="D180" s="9">
        <v>191.36076118698986</v>
      </c>
      <c r="E180" s="9">
        <v>67.684610341756397</v>
      </c>
      <c r="F180" s="9">
        <v>39.343991568489116</v>
      </c>
      <c r="G180" s="9">
        <v>7.7700959988195288</v>
      </c>
      <c r="H180" s="9">
        <v>0</v>
      </c>
      <c r="I180" s="9">
        <v>306.16000000000003</v>
      </c>
      <c r="J180" s="9"/>
    </row>
    <row r="181" spans="2:10" x14ac:dyDescent="0.25">
      <c r="B181" s="8" t="s">
        <v>372</v>
      </c>
      <c r="C181" t="s">
        <v>373</v>
      </c>
      <c r="D181" s="9">
        <v>383.9499987229064</v>
      </c>
      <c r="E181" s="9">
        <v>102.1329481866311</v>
      </c>
      <c r="F181" s="9">
        <v>39.343991568489116</v>
      </c>
      <c r="G181" s="9">
        <v>7.7700959988195288</v>
      </c>
      <c r="H181" s="9">
        <v>0</v>
      </c>
      <c r="I181" s="9">
        <v>533.20000000000005</v>
      </c>
      <c r="J181" s="9"/>
    </row>
    <row r="182" spans="2:10" x14ac:dyDescent="0.25">
      <c r="B182" s="8" t="s">
        <v>374</v>
      </c>
      <c r="C182" t="s">
        <v>375</v>
      </c>
      <c r="D182" s="9">
        <v>416.13090889899775</v>
      </c>
      <c r="E182" s="9">
        <v>110.7823361576941</v>
      </c>
      <c r="F182" s="9">
        <v>65.540857241567281</v>
      </c>
      <c r="G182" s="9">
        <v>7.7700959988195288</v>
      </c>
      <c r="H182" s="9">
        <v>0</v>
      </c>
      <c r="I182" s="9">
        <v>600.22</v>
      </c>
      <c r="J182" s="9"/>
    </row>
    <row r="183" spans="2:10" x14ac:dyDescent="0.25">
      <c r="B183" s="8" t="s">
        <v>376</v>
      </c>
      <c r="C183" t="s">
        <v>377</v>
      </c>
      <c r="D183" s="9">
        <v>338.9605944096997</v>
      </c>
      <c r="E183" s="9">
        <v>76.87566478100085</v>
      </c>
      <c r="F183" s="9">
        <v>46.258405928297847</v>
      </c>
      <c r="G183" s="9">
        <v>7.7722531443495733</v>
      </c>
      <c r="H183" s="9">
        <v>0</v>
      </c>
      <c r="I183" s="9">
        <v>469.87</v>
      </c>
      <c r="J183" s="9"/>
    </row>
    <row r="184" spans="2:10" x14ac:dyDescent="0.25">
      <c r="B184" s="8" t="s">
        <v>378</v>
      </c>
      <c r="C184" t="s">
        <v>379</v>
      </c>
      <c r="D184" s="9">
        <v>504.66367909260111</v>
      </c>
      <c r="E184" s="9">
        <v>177.63553815466574</v>
      </c>
      <c r="F184" s="9">
        <v>65.384205075721042</v>
      </c>
      <c r="G184" s="9">
        <v>10.266235902044089</v>
      </c>
      <c r="H184" s="9">
        <v>0</v>
      </c>
      <c r="I184" s="9">
        <v>757.95</v>
      </c>
      <c r="J184" s="9"/>
    </row>
    <row r="185" spans="2:10" x14ac:dyDescent="0.25">
      <c r="B185" s="8" t="s">
        <v>380</v>
      </c>
      <c r="C185" t="s">
        <v>381</v>
      </c>
      <c r="D185" s="9">
        <v>204.6168242682111</v>
      </c>
      <c r="E185" s="9">
        <v>72.112969666867542</v>
      </c>
      <c r="F185" s="9">
        <v>46.886005353757795</v>
      </c>
      <c r="G185" s="9">
        <v>6.6152630105459176</v>
      </c>
      <c r="H185" s="9">
        <v>0</v>
      </c>
      <c r="I185" s="9">
        <v>330.23</v>
      </c>
      <c r="J185" s="9"/>
    </row>
    <row r="186" spans="2:10" x14ac:dyDescent="0.25">
      <c r="B186" s="8" t="s">
        <v>382</v>
      </c>
      <c r="C186" t="s">
        <v>383</v>
      </c>
      <c r="D186" s="9">
        <v>234.14835266582645</v>
      </c>
      <c r="E186" s="9">
        <v>82.490242911162838</v>
      </c>
      <c r="F186" s="9">
        <v>46.886005353757795</v>
      </c>
      <c r="G186" s="9">
        <v>6.6152630105459176</v>
      </c>
      <c r="H186" s="9">
        <v>0</v>
      </c>
      <c r="I186" s="9">
        <v>370.14</v>
      </c>
      <c r="J186" s="9"/>
    </row>
    <row r="187" spans="2:10" x14ac:dyDescent="0.25">
      <c r="B187" s="8" t="s">
        <v>384</v>
      </c>
      <c r="C187" t="s">
        <v>385</v>
      </c>
      <c r="D187" s="9">
        <v>226.79767272736797</v>
      </c>
      <c r="E187" s="9">
        <v>79.90724032403962</v>
      </c>
      <c r="F187" s="9">
        <v>46.886005353757795</v>
      </c>
      <c r="G187" s="9">
        <v>6.6152630105459176</v>
      </c>
      <c r="H187" s="9">
        <v>0</v>
      </c>
      <c r="I187" s="9">
        <v>360.21</v>
      </c>
      <c r="J187" s="9"/>
    </row>
    <row r="188" spans="2:10" x14ac:dyDescent="0.25">
      <c r="B188" s="8" t="s">
        <v>386</v>
      </c>
      <c r="C188" t="s">
        <v>387</v>
      </c>
      <c r="D188" s="9">
        <v>329.79306429497427</v>
      </c>
      <c r="E188" s="9">
        <v>116.11647499103927</v>
      </c>
      <c r="F188" s="9">
        <v>48.368438479413193</v>
      </c>
      <c r="G188" s="9">
        <v>9.6621086586956313</v>
      </c>
      <c r="H188" s="9">
        <v>0</v>
      </c>
      <c r="I188" s="9">
        <v>503.94</v>
      </c>
      <c r="J188" s="9"/>
    </row>
    <row r="189" spans="2:10" x14ac:dyDescent="0.25">
      <c r="B189" s="8" t="s">
        <v>388</v>
      </c>
      <c r="C189" t="s">
        <v>389</v>
      </c>
      <c r="D189" s="9">
        <v>184.94345074133216</v>
      </c>
      <c r="E189" s="9">
        <v>65.178026175073683</v>
      </c>
      <c r="F189" s="9">
        <v>43.791290945455309</v>
      </c>
      <c r="G189" s="9">
        <v>4.0270984985274074</v>
      </c>
      <c r="H189" s="9">
        <v>0</v>
      </c>
      <c r="I189" s="9">
        <v>297.94</v>
      </c>
      <c r="J189" s="9"/>
    </row>
    <row r="190" spans="2:10" x14ac:dyDescent="0.25">
      <c r="B190" s="8" t="s">
        <v>390</v>
      </c>
      <c r="C190" t="s">
        <v>391</v>
      </c>
      <c r="D190" s="9">
        <v>146.24636890298885</v>
      </c>
      <c r="E190" s="9">
        <v>52.603635345215196</v>
      </c>
      <c r="F190" s="9">
        <v>32.020206770047992</v>
      </c>
      <c r="G190" s="9">
        <v>4.0688510964968536</v>
      </c>
      <c r="H190" s="9">
        <v>0</v>
      </c>
      <c r="I190" s="9">
        <v>234.94</v>
      </c>
      <c r="J190" s="9"/>
    </row>
    <row r="191" spans="2:10" x14ac:dyDescent="0.25">
      <c r="B191" s="8" t="s">
        <v>392</v>
      </c>
      <c r="C191" t="s">
        <v>393</v>
      </c>
      <c r="D191" s="9">
        <v>410.58778837657258</v>
      </c>
      <c r="E191" s="9">
        <v>72.912102823167686</v>
      </c>
      <c r="F191" s="9">
        <v>46.881461393407989</v>
      </c>
      <c r="G191" s="9">
        <v>6.6133157258554487</v>
      </c>
      <c r="H191" s="9">
        <v>0</v>
      </c>
      <c r="I191" s="9">
        <v>536.99</v>
      </c>
      <c r="J191" s="9"/>
    </row>
    <row r="192" spans="2:10" x14ac:dyDescent="0.25">
      <c r="B192" s="8" t="s">
        <v>394</v>
      </c>
      <c r="C192" t="s">
        <v>395</v>
      </c>
      <c r="D192" s="9">
        <v>0</v>
      </c>
      <c r="E192" s="9">
        <v>0</v>
      </c>
      <c r="F192" s="9">
        <v>0</v>
      </c>
      <c r="G192" s="9">
        <v>0</v>
      </c>
      <c r="H192" s="9">
        <v>0</v>
      </c>
      <c r="I192" s="9">
        <v>744.78</v>
      </c>
      <c r="J192" s="9"/>
    </row>
    <row r="193" spans="1:10" x14ac:dyDescent="0.25">
      <c r="B193" s="8" t="s">
        <v>396</v>
      </c>
      <c r="C193" t="s">
        <v>397</v>
      </c>
      <c r="D193" s="9">
        <v>0</v>
      </c>
      <c r="E193" s="9">
        <v>0</v>
      </c>
      <c r="F193" s="9">
        <v>0</v>
      </c>
      <c r="G193" s="9">
        <v>0</v>
      </c>
      <c r="H193" s="9">
        <v>0</v>
      </c>
      <c r="I193" s="9">
        <v>733.39</v>
      </c>
      <c r="J193" s="9"/>
    </row>
    <row r="194" spans="1:10" x14ac:dyDescent="0.25">
      <c r="B194" s="8" t="s">
        <v>398</v>
      </c>
      <c r="C194" t="s">
        <v>399</v>
      </c>
      <c r="D194" s="9">
        <v>0</v>
      </c>
      <c r="E194" s="9">
        <v>0</v>
      </c>
      <c r="F194" s="9">
        <v>0</v>
      </c>
      <c r="G194" s="9">
        <v>0</v>
      </c>
      <c r="H194" s="9">
        <v>0</v>
      </c>
      <c r="I194" s="9">
        <v>601.59</v>
      </c>
      <c r="J194" s="9"/>
    </row>
    <row r="195" spans="1:10" x14ac:dyDescent="0.25">
      <c r="A195" s="7"/>
      <c r="B195" s="8" t="s">
        <v>400</v>
      </c>
      <c r="C195" t="s">
        <v>401</v>
      </c>
      <c r="D195" s="9">
        <v>0</v>
      </c>
      <c r="E195" s="9">
        <v>0</v>
      </c>
      <c r="F195" s="9">
        <v>0</v>
      </c>
      <c r="G195" s="9">
        <v>0</v>
      </c>
      <c r="H195" s="9">
        <v>0</v>
      </c>
      <c r="I195" s="9">
        <v>1569.59</v>
      </c>
      <c r="J195" s="9"/>
    </row>
    <row r="196" spans="1:10" x14ac:dyDescent="0.25">
      <c r="B196" s="8" t="s">
        <v>402</v>
      </c>
      <c r="C196" t="s">
        <v>403</v>
      </c>
      <c r="D196" s="9">
        <v>0</v>
      </c>
      <c r="E196" s="9">
        <v>0</v>
      </c>
      <c r="F196" s="9">
        <v>0</v>
      </c>
      <c r="G196" s="9">
        <v>0</v>
      </c>
      <c r="H196" s="9">
        <v>0</v>
      </c>
      <c r="I196" s="9">
        <v>856.51</v>
      </c>
      <c r="J196" s="9"/>
    </row>
    <row r="197" spans="1:10" x14ac:dyDescent="0.25">
      <c r="B197" s="8" t="s">
        <v>404</v>
      </c>
      <c r="C197" t="s">
        <v>405</v>
      </c>
      <c r="D197" s="9">
        <v>0</v>
      </c>
      <c r="E197" s="9">
        <v>0</v>
      </c>
      <c r="F197" s="9">
        <v>0</v>
      </c>
      <c r="G197" s="9">
        <v>0</v>
      </c>
      <c r="H197" s="9">
        <v>0</v>
      </c>
      <c r="I197" s="9">
        <v>38.74</v>
      </c>
      <c r="J197" s="9"/>
    </row>
    <row r="198" spans="1:10" x14ac:dyDescent="0.25">
      <c r="B198" s="8" t="s">
        <v>406</v>
      </c>
      <c r="C198" t="s">
        <v>407</v>
      </c>
      <c r="D198" s="9">
        <v>0</v>
      </c>
      <c r="E198" s="9">
        <v>0</v>
      </c>
      <c r="F198" s="9">
        <v>0</v>
      </c>
      <c r="G198" s="9">
        <v>0</v>
      </c>
      <c r="H198" s="9">
        <v>0</v>
      </c>
      <c r="I198" s="9">
        <v>9.1199999999999992</v>
      </c>
      <c r="J198" s="9"/>
    </row>
    <row r="199" spans="1:10" x14ac:dyDescent="0.25">
      <c r="B199" s="8"/>
      <c r="D199" s="9"/>
      <c r="E199" s="9"/>
      <c r="F199" s="9"/>
      <c r="G199" s="9"/>
      <c r="H199" s="9"/>
      <c r="I199" s="9"/>
      <c r="J199" s="9"/>
    </row>
    <row r="200" spans="1:10" x14ac:dyDescent="0.25">
      <c r="B200" s="8" t="s">
        <v>408</v>
      </c>
      <c r="C200" t="s">
        <v>409</v>
      </c>
      <c r="D200" s="9">
        <v>38.140659647908208</v>
      </c>
      <c r="E200" s="9">
        <v>13.717203148066035</v>
      </c>
      <c r="F200" s="9">
        <v>8.2979554272518392</v>
      </c>
      <c r="G200" s="9">
        <v>0.6465461700095424</v>
      </c>
      <c r="H200" s="9">
        <v>0</v>
      </c>
      <c r="I200" s="9">
        <v>60.8</v>
      </c>
      <c r="J200" s="9"/>
    </row>
    <row r="201" spans="1:10" x14ac:dyDescent="0.25">
      <c r="B201" s="8" t="s">
        <v>410</v>
      </c>
      <c r="C201" t="s">
        <v>411</v>
      </c>
      <c r="D201" s="9">
        <v>43.201953291277363</v>
      </c>
      <c r="E201" s="9">
        <v>15.541732269536791</v>
      </c>
      <c r="F201" s="9">
        <v>10.042624560446718</v>
      </c>
      <c r="G201" s="9">
        <v>0.6465461700095424</v>
      </c>
      <c r="H201" s="9">
        <v>0</v>
      </c>
      <c r="I201" s="9">
        <v>69.430000000000007</v>
      </c>
      <c r="J201" s="9"/>
    </row>
    <row r="202" spans="1:10" x14ac:dyDescent="0.25">
      <c r="B202" s="8" t="s">
        <v>412</v>
      </c>
      <c r="C202" t="s">
        <v>413</v>
      </c>
      <c r="D202" s="9">
        <v>36.645559881579338</v>
      </c>
      <c r="E202" s="9">
        <v>13.183544825755781</v>
      </c>
      <c r="F202" s="9">
        <v>8.9731412224095983</v>
      </c>
      <c r="G202" s="9">
        <v>0.6465461700095424</v>
      </c>
      <c r="H202" s="9">
        <v>0</v>
      </c>
      <c r="I202" s="9">
        <v>59.45</v>
      </c>
      <c r="J202" s="9"/>
    </row>
    <row r="203" spans="1:10" x14ac:dyDescent="0.25">
      <c r="B203" s="8" t="s">
        <v>414</v>
      </c>
      <c r="C203" t="s">
        <v>415</v>
      </c>
      <c r="D203" s="9">
        <v>47.399471551034914</v>
      </c>
      <c r="E203" s="9">
        <v>17.04547987231463</v>
      </c>
      <c r="F203" s="9">
        <v>10.04863230167744</v>
      </c>
      <c r="G203" s="9">
        <v>0.6465461700095424</v>
      </c>
      <c r="H203" s="9">
        <v>0</v>
      </c>
      <c r="I203" s="9">
        <v>75.14</v>
      </c>
      <c r="J203" s="9"/>
    </row>
    <row r="204" spans="1:10" x14ac:dyDescent="0.25">
      <c r="B204" s="8" t="s">
        <v>416</v>
      </c>
      <c r="C204" t="s">
        <v>417</v>
      </c>
      <c r="D204" s="9">
        <v>58.924437563299037</v>
      </c>
      <c r="E204" s="9">
        <v>21.20345978131369</v>
      </c>
      <c r="F204" s="9">
        <v>16.005314450452651</v>
      </c>
      <c r="G204" s="9">
        <v>0.6465461700095424</v>
      </c>
      <c r="H204" s="9">
        <v>0</v>
      </c>
      <c r="I204" s="9">
        <v>96.78</v>
      </c>
      <c r="J204" s="9"/>
    </row>
    <row r="205" spans="1:10" x14ac:dyDescent="0.25">
      <c r="B205" s="8" t="s">
        <v>418</v>
      </c>
      <c r="C205" t="s">
        <v>419</v>
      </c>
      <c r="D205" s="9">
        <v>23.501392601556407</v>
      </c>
      <c r="E205" s="9">
        <v>5.9913177143995977</v>
      </c>
      <c r="F205" s="9">
        <v>6.470766490087045</v>
      </c>
      <c r="G205" s="9">
        <v>0.97769244475034256</v>
      </c>
      <c r="H205" s="9">
        <v>0</v>
      </c>
      <c r="I205" s="9">
        <v>36.94</v>
      </c>
      <c r="J205" s="9"/>
    </row>
    <row r="206" spans="1:10" x14ac:dyDescent="0.25">
      <c r="B206" s="8" t="s">
        <v>420</v>
      </c>
      <c r="C206" t="s">
        <v>421</v>
      </c>
      <c r="D206" s="9">
        <v>37.050411833610127</v>
      </c>
      <c r="E206" s="9">
        <v>10.10668756682365</v>
      </c>
      <c r="F206" s="9">
        <v>7.7043239815083195</v>
      </c>
      <c r="G206" s="9">
        <v>0.91300301983453114</v>
      </c>
      <c r="H206" s="9">
        <v>0</v>
      </c>
      <c r="I206" s="9">
        <v>55.77</v>
      </c>
      <c r="J206" s="9"/>
    </row>
    <row r="207" spans="1:10" x14ac:dyDescent="0.25">
      <c r="A207" s="7"/>
      <c r="B207" s="8" t="s">
        <v>422</v>
      </c>
      <c r="C207" t="s">
        <v>423</v>
      </c>
      <c r="D207" s="9">
        <v>37.050411833610127</v>
      </c>
      <c r="E207" s="9">
        <v>10.106976875368222</v>
      </c>
      <c r="F207" s="9">
        <v>7.7043239815083195</v>
      </c>
      <c r="G207" s="9">
        <v>0.99239458677666381</v>
      </c>
      <c r="H207" s="9">
        <v>0</v>
      </c>
      <c r="I207" s="9">
        <v>55.85</v>
      </c>
      <c r="J207" s="9"/>
    </row>
    <row r="208" spans="1:10" x14ac:dyDescent="0.25">
      <c r="B208" s="8" t="s">
        <v>424</v>
      </c>
      <c r="C208" t="s">
        <v>425</v>
      </c>
      <c r="D208" s="9">
        <v>65.939295925517456</v>
      </c>
      <c r="E208" s="9">
        <v>24.33892833410841</v>
      </c>
      <c r="F208" s="9">
        <v>9.3382466236540473</v>
      </c>
      <c r="G208" s="9">
        <v>0.71011345987130203</v>
      </c>
      <c r="H208" s="9">
        <v>0</v>
      </c>
      <c r="I208" s="9">
        <v>100.33</v>
      </c>
      <c r="J208" s="9"/>
    </row>
    <row r="209" spans="2:10" x14ac:dyDescent="0.25">
      <c r="B209" s="8" t="s">
        <v>426</v>
      </c>
      <c r="C209" t="s">
        <v>427</v>
      </c>
      <c r="D209" s="9">
        <v>65.939295925517456</v>
      </c>
      <c r="E209" s="9">
        <v>24.333094209907681</v>
      </c>
      <c r="F209" s="9">
        <v>7.7043239815083195</v>
      </c>
      <c r="G209" s="9">
        <v>0.89977109201084149</v>
      </c>
      <c r="H209" s="9">
        <v>0</v>
      </c>
      <c r="I209" s="9">
        <v>98.88</v>
      </c>
      <c r="J209" s="9"/>
    </row>
    <row r="210" spans="2:10" x14ac:dyDescent="0.25">
      <c r="B210" s="8" t="s">
        <v>428</v>
      </c>
      <c r="C210" t="s">
        <v>429</v>
      </c>
      <c r="D210" s="9">
        <v>34.59482453826007</v>
      </c>
      <c r="E210" s="9">
        <v>7.4753069770083354</v>
      </c>
      <c r="F210" s="9">
        <v>12.010954521733478</v>
      </c>
      <c r="G210" s="9">
        <v>0.91300301983453114</v>
      </c>
      <c r="H210" s="9">
        <v>0</v>
      </c>
      <c r="I210" s="9">
        <v>54.99</v>
      </c>
      <c r="J210" s="9"/>
    </row>
    <row r="211" spans="2:10" x14ac:dyDescent="0.25">
      <c r="B211" s="8" t="s">
        <v>430</v>
      </c>
      <c r="C211" t="s">
        <v>431</v>
      </c>
      <c r="D211" s="9">
        <v>43.614319684988871</v>
      </c>
      <c r="E211" s="9">
        <v>8.9997776593884353</v>
      </c>
      <c r="F211" s="9">
        <v>8.3211027272189586</v>
      </c>
      <c r="G211" s="9">
        <v>1.7333825449032394</v>
      </c>
      <c r="H211" s="9">
        <v>0</v>
      </c>
      <c r="I211" s="9">
        <v>62.67</v>
      </c>
      <c r="J211" s="9"/>
    </row>
    <row r="212" spans="2:10" x14ac:dyDescent="0.25">
      <c r="B212" s="8" t="s">
        <v>432</v>
      </c>
      <c r="C212" t="s">
        <v>433</v>
      </c>
      <c r="D212" s="9">
        <v>43.614319684988871</v>
      </c>
      <c r="E212" s="9">
        <v>9.0115239676115024</v>
      </c>
      <c r="F212" s="9">
        <v>12.010954521733478</v>
      </c>
      <c r="G212" s="9">
        <v>0.91300301983453114</v>
      </c>
      <c r="H212" s="9">
        <v>0</v>
      </c>
      <c r="I212" s="9">
        <v>65.55</v>
      </c>
      <c r="J212" s="9"/>
    </row>
    <row r="213" spans="2:10" x14ac:dyDescent="0.25">
      <c r="B213" s="8" t="s">
        <v>434</v>
      </c>
      <c r="C213" t="s">
        <v>435</v>
      </c>
      <c r="D213" s="9">
        <v>50.036279987529205</v>
      </c>
      <c r="E213" s="9">
        <v>9.4626683727933365</v>
      </c>
      <c r="F213" s="9">
        <v>8.3211027272189586</v>
      </c>
      <c r="G213" s="9">
        <v>1.7333825449032394</v>
      </c>
      <c r="H213" s="9">
        <v>0</v>
      </c>
      <c r="I213" s="9">
        <v>69.55</v>
      </c>
      <c r="J213" s="9"/>
    </row>
    <row r="214" spans="2:10" x14ac:dyDescent="0.25">
      <c r="B214" s="8" t="s">
        <v>436</v>
      </c>
      <c r="C214" t="s">
        <v>437</v>
      </c>
      <c r="D214" s="9">
        <v>50.036279987529205</v>
      </c>
      <c r="E214" s="9">
        <v>9.4660744606025968</v>
      </c>
      <c r="F214" s="9">
        <v>9.9225633301167555</v>
      </c>
      <c r="G214" s="9">
        <v>0.91300301983453114</v>
      </c>
      <c r="H214" s="9">
        <v>0</v>
      </c>
      <c r="I214" s="9">
        <v>70.34</v>
      </c>
      <c r="J214" s="9"/>
    </row>
    <row r="215" spans="2:10" x14ac:dyDescent="0.25">
      <c r="B215" s="8" t="s">
        <v>438</v>
      </c>
      <c r="C215" t="s">
        <v>439</v>
      </c>
      <c r="D215" s="9">
        <v>34.191525599716201</v>
      </c>
      <c r="E215" s="9">
        <v>13.004373199617598</v>
      </c>
      <c r="F215" s="9">
        <v>6.470766490087045</v>
      </c>
      <c r="G215" s="9">
        <v>1.0600244400977406</v>
      </c>
      <c r="H215" s="9">
        <v>0</v>
      </c>
      <c r="I215" s="9">
        <v>54.73</v>
      </c>
      <c r="J215" s="9"/>
    </row>
    <row r="216" spans="2:10" x14ac:dyDescent="0.25">
      <c r="B216" s="8" t="s">
        <v>440</v>
      </c>
      <c r="C216" t="s">
        <v>441</v>
      </c>
      <c r="D216" s="9">
        <v>47.976216458775305</v>
      </c>
      <c r="E216" s="9">
        <v>11.817077749887734</v>
      </c>
      <c r="F216" s="9">
        <v>6.470766490087045</v>
      </c>
      <c r="G216" s="9">
        <v>1.0600244400977406</v>
      </c>
      <c r="H216" s="9">
        <v>0</v>
      </c>
      <c r="I216" s="9">
        <v>67.319999999999993</v>
      </c>
      <c r="J216" s="9"/>
    </row>
    <row r="217" spans="2:10" x14ac:dyDescent="0.25">
      <c r="B217" s="8" t="s">
        <v>442</v>
      </c>
      <c r="C217" t="s">
        <v>443</v>
      </c>
      <c r="D217" s="9">
        <v>60.074333133736296</v>
      </c>
      <c r="E217" s="9">
        <v>13.787030982588208</v>
      </c>
      <c r="F217" s="9">
        <v>7.7151446612576304</v>
      </c>
      <c r="G217" s="9">
        <v>1.0600244400977406</v>
      </c>
      <c r="H217" s="9">
        <v>0</v>
      </c>
      <c r="I217" s="9">
        <v>82.64</v>
      </c>
      <c r="J217" s="9"/>
    </row>
    <row r="218" spans="2:10" x14ac:dyDescent="0.25">
      <c r="B218" s="8" t="s">
        <v>444</v>
      </c>
      <c r="C218" t="s">
        <v>445</v>
      </c>
      <c r="D218" s="9">
        <v>36.772113454983099</v>
      </c>
      <c r="E218" s="9">
        <v>8.9643137970898348</v>
      </c>
      <c r="F218" s="9">
        <v>6.470766490087045</v>
      </c>
      <c r="G218" s="9">
        <v>1.0600244400977406</v>
      </c>
      <c r="H218" s="9">
        <v>0</v>
      </c>
      <c r="I218" s="9">
        <v>53.27</v>
      </c>
      <c r="J218" s="9"/>
    </row>
    <row r="219" spans="2:10" x14ac:dyDescent="0.25">
      <c r="B219" s="8" t="s">
        <v>446</v>
      </c>
      <c r="C219" t="s">
        <v>447</v>
      </c>
      <c r="D219" s="9">
        <v>39.435218295133225</v>
      </c>
      <c r="E219" s="9">
        <v>11.211136251998319</v>
      </c>
      <c r="F219" s="9">
        <v>6.470766490087045</v>
      </c>
      <c r="G219" s="9">
        <v>1.0600244400977406</v>
      </c>
      <c r="H219" s="9">
        <v>0</v>
      </c>
      <c r="I219" s="9">
        <v>58.18</v>
      </c>
      <c r="J219" s="9"/>
    </row>
    <row r="220" spans="2:10" x14ac:dyDescent="0.25">
      <c r="B220" s="8" t="s">
        <v>448</v>
      </c>
      <c r="C220" t="s">
        <v>449</v>
      </c>
      <c r="D220" s="9">
        <v>49.788123971119326</v>
      </c>
      <c r="E220" s="9">
        <v>10.455547510768369</v>
      </c>
      <c r="F220" s="9">
        <v>7.7043239815083195</v>
      </c>
      <c r="G220" s="9">
        <v>1.0600244400977406</v>
      </c>
      <c r="H220" s="9">
        <v>0</v>
      </c>
      <c r="I220" s="9">
        <v>69.010000000000005</v>
      </c>
      <c r="J220" s="9"/>
    </row>
    <row r="221" spans="2:10" x14ac:dyDescent="0.25">
      <c r="B221" s="8" t="s">
        <v>450</v>
      </c>
      <c r="C221" t="s">
        <v>451</v>
      </c>
      <c r="D221" s="9">
        <v>49.788123971119326</v>
      </c>
      <c r="E221" s="9">
        <v>10.462072760936683</v>
      </c>
      <c r="F221" s="9">
        <v>9.3382466236540473</v>
      </c>
      <c r="G221" s="9">
        <v>1.0600244400977406</v>
      </c>
      <c r="H221" s="9">
        <v>0</v>
      </c>
      <c r="I221" s="9">
        <v>70.650000000000006</v>
      </c>
      <c r="J221" s="9"/>
    </row>
    <row r="222" spans="2:10" x14ac:dyDescent="0.25">
      <c r="B222" s="8"/>
      <c r="D222" s="9"/>
      <c r="E222" s="9"/>
      <c r="F222" s="9"/>
      <c r="G222" s="9"/>
      <c r="H222" s="9"/>
      <c r="I222" s="9"/>
      <c r="J222" s="9"/>
    </row>
    <row r="223" spans="2:10" x14ac:dyDescent="0.25">
      <c r="B223" s="8" t="s">
        <v>452</v>
      </c>
      <c r="C223" t="s">
        <v>453</v>
      </c>
      <c r="D223" s="9">
        <v>0</v>
      </c>
      <c r="E223" s="9">
        <v>8.8780495910225117</v>
      </c>
      <c r="F223" s="9">
        <v>0</v>
      </c>
      <c r="G223" s="9">
        <v>0</v>
      </c>
      <c r="H223" s="9">
        <v>0</v>
      </c>
      <c r="I223" s="9">
        <v>8.8800000000000008</v>
      </c>
      <c r="J223" s="9"/>
    </row>
    <row r="224" spans="2:10" x14ac:dyDescent="0.25">
      <c r="B224" s="8" t="s">
        <v>454</v>
      </c>
      <c r="C224" t="s">
        <v>455</v>
      </c>
      <c r="D224" s="9">
        <v>0</v>
      </c>
      <c r="E224" s="9">
        <v>20.154604515103532</v>
      </c>
      <c r="F224" s="9">
        <v>0</v>
      </c>
      <c r="G224" s="9">
        <v>0</v>
      </c>
      <c r="H224" s="9">
        <v>0</v>
      </c>
      <c r="I224" s="9">
        <v>20.149999999999999</v>
      </c>
      <c r="J224" s="9"/>
    </row>
    <row r="225" spans="2:10" x14ac:dyDescent="0.25">
      <c r="B225" s="8"/>
      <c r="D225" s="9"/>
      <c r="E225" s="9"/>
      <c r="F225" s="9"/>
      <c r="G225" s="9"/>
      <c r="H225" s="9"/>
      <c r="I225" s="9"/>
      <c r="J225" s="9"/>
    </row>
    <row r="226" spans="2:10" x14ac:dyDescent="0.25">
      <c r="B226" s="8" t="s">
        <v>456</v>
      </c>
      <c r="C226" t="s">
        <v>457</v>
      </c>
      <c r="D226" s="9">
        <v>0</v>
      </c>
      <c r="E226" s="9">
        <v>8.5511985520084668</v>
      </c>
      <c r="F226" s="9">
        <v>0</v>
      </c>
      <c r="G226" s="9">
        <v>0</v>
      </c>
      <c r="H226" s="9">
        <v>0</v>
      </c>
      <c r="I226" s="9">
        <v>8.5500000000000007</v>
      </c>
      <c r="J226" s="9"/>
    </row>
    <row r="227" spans="2:10" x14ac:dyDescent="0.25">
      <c r="B227" s="8" t="s">
        <v>458</v>
      </c>
      <c r="C227" t="s">
        <v>459</v>
      </c>
      <c r="D227" s="9">
        <v>0</v>
      </c>
      <c r="E227" s="9">
        <v>8.8780495910225117</v>
      </c>
      <c r="F227" s="9">
        <v>0</v>
      </c>
      <c r="G227" s="9">
        <v>0</v>
      </c>
      <c r="H227" s="9">
        <v>0</v>
      </c>
      <c r="I227" s="9">
        <v>8.8800000000000008</v>
      </c>
      <c r="J227" s="9"/>
    </row>
    <row r="228" spans="2:10" x14ac:dyDescent="0.25">
      <c r="B228" s="8" t="s">
        <v>460</v>
      </c>
      <c r="C228" t="s">
        <v>461</v>
      </c>
      <c r="D228" s="9">
        <v>0</v>
      </c>
      <c r="E228" s="9">
        <v>20.154604515103532</v>
      </c>
      <c r="F228" s="9">
        <v>0</v>
      </c>
      <c r="G228" s="9">
        <v>0</v>
      </c>
      <c r="H228" s="9">
        <v>0</v>
      </c>
      <c r="I228" s="9">
        <v>20.149999999999999</v>
      </c>
      <c r="J228" s="9"/>
    </row>
    <row r="229" spans="2:10" x14ac:dyDescent="0.25">
      <c r="B229" s="8" t="s">
        <v>462</v>
      </c>
      <c r="C229" t="s">
        <v>463</v>
      </c>
      <c r="D229" s="9">
        <v>0</v>
      </c>
      <c r="E229" s="9">
        <v>27.564912036642486</v>
      </c>
      <c r="F229" s="9">
        <v>0</v>
      </c>
      <c r="G229" s="9">
        <v>0</v>
      </c>
      <c r="H229" s="9">
        <v>0</v>
      </c>
      <c r="I229" s="9">
        <v>27.56</v>
      </c>
      <c r="J229" s="9"/>
    </row>
    <row r="230" spans="2:10" x14ac:dyDescent="0.25">
      <c r="B230" s="8" t="s">
        <v>464</v>
      </c>
      <c r="C230" t="s">
        <v>465</v>
      </c>
      <c r="D230" s="9">
        <v>0</v>
      </c>
      <c r="E230" s="9">
        <v>38.030032320683809</v>
      </c>
      <c r="F230" s="9">
        <v>0</v>
      </c>
      <c r="G230" s="9">
        <v>0</v>
      </c>
      <c r="H230" s="9">
        <v>0</v>
      </c>
      <c r="I230" s="9">
        <v>38.03</v>
      </c>
      <c r="J230" s="9"/>
    </row>
    <row r="231" spans="2:10" x14ac:dyDescent="0.25">
      <c r="B231" s="8" t="s">
        <v>466</v>
      </c>
      <c r="C231" t="s">
        <v>467</v>
      </c>
      <c r="D231" s="9">
        <v>0</v>
      </c>
      <c r="E231" s="9">
        <v>53.125103197892791</v>
      </c>
      <c r="F231" s="9">
        <v>0</v>
      </c>
      <c r="G231" s="9">
        <v>0</v>
      </c>
      <c r="H231" s="9">
        <v>0</v>
      </c>
      <c r="I231" s="9">
        <v>53.13</v>
      </c>
      <c r="J231" s="9"/>
    </row>
    <row r="232" spans="2:10" x14ac:dyDescent="0.25">
      <c r="B232" s="8" t="s">
        <v>468</v>
      </c>
      <c r="C232" t="s">
        <v>469</v>
      </c>
      <c r="D232" s="9">
        <v>0</v>
      </c>
      <c r="E232" s="9">
        <v>73.530297822420309</v>
      </c>
      <c r="F232" s="9">
        <v>0</v>
      </c>
      <c r="G232" s="9">
        <v>0</v>
      </c>
      <c r="H232" s="9">
        <v>0</v>
      </c>
      <c r="I232" s="9">
        <v>73.53</v>
      </c>
      <c r="J232" s="9"/>
    </row>
    <row r="233" spans="2:10" x14ac:dyDescent="0.25">
      <c r="B233" s="8" t="s">
        <v>470</v>
      </c>
      <c r="C233" t="s">
        <v>471</v>
      </c>
      <c r="D233" s="9">
        <v>0</v>
      </c>
      <c r="E233" s="9">
        <v>108.86350325120752</v>
      </c>
      <c r="F233" s="9">
        <v>0</v>
      </c>
      <c r="G233" s="9">
        <v>0</v>
      </c>
      <c r="H233" s="9">
        <v>0</v>
      </c>
      <c r="I233" s="9">
        <v>108.86</v>
      </c>
      <c r="J233" s="9"/>
    </row>
    <row r="234" spans="2:10" x14ac:dyDescent="0.25">
      <c r="B234" s="8"/>
      <c r="D234" s="9"/>
      <c r="E234" s="9"/>
      <c r="F234" s="9"/>
      <c r="G234" s="9"/>
      <c r="H234" s="9"/>
      <c r="I234" s="9"/>
      <c r="J234" s="9"/>
    </row>
    <row r="235" spans="2:10" x14ac:dyDescent="0.25">
      <c r="B235" s="8" t="s">
        <v>472</v>
      </c>
      <c r="C235" t="s">
        <v>459</v>
      </c>
      <c r="D235" s="9">
        <v>0</v>
      </c>
      <c r="E235" s="9">
        <v>8.8780495910225117</v>
      </c>
      <c r="F235" s="9">
        <v>0</v>
      </c>
      <c r="G235" s="9">
        <v>0</v>
      </c>
      <c r="H235" s="9">
        <v>0</v>
      </c>
      <c r="I235" s="9">
        <v>8.8800000000000008</v>
      </c>
      <c r="J235" s="9"/>
    </row>
    <row r="236" spans="2:10" x14ac:dyDescent="0.25">
      <c r="B236" s="8" t="s">
        <v>473</v>
      </c>
      <c r="C236" t="s">
        <v>461</v>
      </c>
      <c r="D236" s="9">
        <v>0</v>
      </c>
      <c r="E236" s="9">
        <v>20.154604515103532</v>
      </c>
      <c r="F236" s="9">
        <v>0</v>
      </c>
      <c r="G236" s="9">
        <v>0</v>
      </c>
      <c r="H236" s="9">
        <v>0</v>
      </c>
      <c r="I236" s="9">
        <v>20.149999999999999</v>
      </c>
      <c r="J236" s="9"/>
    </row>
    <row r="237" spans="2:10" x14ac:dyDescent="0.25">
      <c r="B237" s="8" t="s">
        <v>474</v>
      </c>
      <c r="C237" t="s">
        <v>463</v>
      </c>
      <c r="D237" s="9">
        <v>0</v>
      </c>
      <c r="E237" s="9">
        <v>27.564912036642486</v>
      </c>
      <c r="F237" s="9">
        <v>0</v>
      </c>
      <c r="G237" s="9">
        <v>0</v>
      </c>
      <c r="H237" s="9">
        <v>0</v>
      </c>
      <c r="I237" s="9">
        <v>27.56</v>
      </c>
      <c r="J237" s="9"/>
    </row>
    <row r="238" spans="2:10" x14ac:dyDescent="0.25">
      <c r="B238" s="8" t="s">
        <v>475</v>
      </c>
      <c r="C238" t="s">
        <v>465</v>
      </c>
      <c r="D238" s="9">
        <v>0</v>
      </c>
      <c r="E238" s="9">
        <v>38.030032320683809</v>
      </c>
      <c r="F238" s="9">
        <v>0</v>
      </c>
      <c r="G238" s="9">
        <v>0</v>
      </c>
      <c r="H238" s="9">
        <v>0</v>
      </c>
      <c r="I238" s="9">
        <v>38.03</v>
      </c>
      <c r="J238" s="9"/>
    </row>
    <row r="239" spans="2:10" x14ac:dyDescent="0.25">
      <c r="B239" s="8" t="s">
        <v>476</v>
      </c>
      <c r="C239" t="s">
        <v>467</v>
      </c>
      <c r="D239" s="9">
        <v>0</v>
      </c>
      <c r="E239" s="9">
        <v>53.125103197892791</v>
      </c>
      <c r="F239" s="9">
        <v>0</v>
      </c>
      <c r="G239" s="9">
        <v>0</v>
      </c>
      <c r="H239" s="9">
        <v>0</v>
      </c>
      <c r="I239" s="9">
        <v>53.13</v>
      </c>
      <c r="J239" s="9"/>
    </row>
    <row r="240" spans="2:10" x14ac:dyDescent="0.25">
      <c r="B240" s="8" t="s">
        <v>477</v>
      </c>
      <c r="C240" t="s">
        <v>469</v>
      </c>
      <c r="D240" s="9">
        <v>0</v>
      </c>
      <c r="E240" s="9">
        <v>73.530297822420309</v>
      </c>
      <c r="F240" s="9">
        <v>0</v>
      </c>
      <c r="G240" s="9">
        <v>0</v>
      </c>
      <c r="H240" s="9">
        <v>0</v>
      </c>
      <c r="I240" s="9">
        <v>73.53</v>
      </c>
      <c r="J240" s="9"/>
    </row>
    <row r="241" spans="1:10" x14ac:dyDescent="0.25">
      <c r="A241" s="12"/>
      <c r="B241" s="8" t="s">
        <v>478</v>
      </c>
      <c r="C241" t="s">
        <v>471</v>
      </c>
      <c r="D241" s="9">
        <v>0</v>
      </c>
      <c r="E241" s="9">
        <v>108.86350325120752</v>
      </c>
      <c r="F241" s="9">
        <v>0</v>
      </c>
      <c r="G241" s="9">
        <v>0</v>
      </c>
      <c r="H241" s="9">
        <v>0</v>
      </c>
      <c r="I241" s="9">
        <v>108.86</v>
      </c>
      <c r="J241" s="9"/>
    </row>
    <row r="242" spans="1:10" x14ac:dyDescent="0.25">
      <c r="A242" s="12"/>
      <c r="B242" s="8"/>
      <c r="D242" s="9"/>
      <c r="E242" s="9"/>
      <c r="F242" s="9"/>
      <c r="G242" s="9"/>
      <c r="H242" s="9"/>
      <c r="I242" s="9"/>
      <c r="J242" s="9"/>
    </row>
    <row r="243" spans="1:10" x14ac:dyDescent="0.25">
      <c r="A243" s="12"/>
      <c r="B243" s="8" t="s">
        <v>479</v>
      </c>
      <c r="C243" t="s">
        <v>480</v>
      </c>
      <c r="D243" s="9">
        <v>0</v>
      </c>
      <c r="E243" s="9">
        <v>8.8780495910225117</v>
      </c>
      <c r="F243" s="9">
        <v>0</v>
      </c>
      <c r="G243" s="9">
        <v>0</v>
      </c>
      <c r="H243" s="9">
        <v>0</v>
      </c>
      <c r="I243" s="9">
        <v>8.8800000000000008</v>
      </c>
      <c r="J243" s="9"/>
    </row>
    <row r="244" spans="1:10" x14ac:dyDescent="0.25">
      <c r="A244" s="12"/>
      <c r="B244" s="8" t="s">
        <v>481</v>
      </c>
      <c r="C244" t="s">
        <v>482</v>
      </c>
      <c r="D244" s="9">
        <v>0</v>
      </c>
      <c r="E244" s="9">
        <v>20.154604515103532</v>
      </c>
      <c r="F244" s="9">
        <v>0</v>
      </c>
      <c r="G244" s="9">
        <v>0</v>
      </c>
      <c r="H244" s="9">
        <v>0</v>
      </c>
      <c r="I244" s="9">
        <v>20.149999999999999</v>
      </c>
      <c r="J244" s="9"/>
    </row>
    <row r="245" spans="1:10" x14ac:dyDescent="0.25">
      <c r="A245" s="12"/>
      <c r="B245" s="8" t="s">
        <v>483</v>
      </c>
      <c r="C245" t="s">
        <v>484</v>
      </c>
      <c r="D245" s="9">
        <v>0</v>
      </c>
      <c r="E245" s="9">
        <v>27.564912036642486</v>
      </c>
      <c r="F245" s="9">
        <v>0</v>
      </c>
      <c r="G245" s="9">
        <v>0</v>
      </c>
      <c r="H245" s="9">
        <v>0</v>
      </c>
      <c r="I245" s="9">
        <v>27.56</v>
      </c>
      <c r="J245" s="9"/>
    </row>
    <row r="246" spans="1:10" x14ac:dyDescent="0.25">
      <c r="A246" s="12"/>
      <c r="B246" s="8" t="s">
        <v>485</v>
      </c>
      <c r="C246" t="s">
        <v>486</v>
      </c>
      <c r="D246" s="9">
        <v>0</v>
      </c>
      <c r="E246" s="9">
        <v>38.030032320683809</v>
      </c>
      <c r="F246" s="9">
        <v>0</v>
      </c>
      <c r="G246" s="9">
        <v>0</v>
      </c>
      <c r="H246" s="9">
        <v>0</v>
      </c>
      <c r="I246" s="9">
        <v>38.03</v>
      </c>
      <c r="J246" s="9"/>
    </row>
    <row r="247" spans="1:10" x14ac:dyDescent="0.25">
      <c r="A247" s="12"/>
      <c r="B247" s="8" t="s">
        <v>487</v>
      </c>
      <c r="C247" t="s">
        <v>488</v>
      </c>
      <c r="D247" s="9">
        <v>0</v>
      </c>
      <c r="E247" s="9">
        <v>53.125103197892791</v>
      </c>
      <c r="F247" s="9">
        <v>0</v>
      </c>
      <c r="G247" s="9">
        <v>0</v>
      </c>
      <c r="H247" s="9">
        <v>0</v>
      </c>
      <c r="I247" s="9">
        <v>53.13</v>
      </c>
      <c r="J247" s="9"/>
    </row>
    <row r="248" spans="1:10" x14ac:dyDescent="0.25">
      <c r="A248" s="12"/>
      <c r="B248" s="8" t="s">
        <v>489</v>
      </c>
      <c r="C248" t="s">
        <v>490</v>
      </c>
      <c r="D248" s="9">
        <v>0</v>
      </c>
      <c r="E248" s="9">
        <v>73.530297822420309</v>
      </c>
      <c r="F248" s="9">
        <v>0</v>
      </c>
      <c r="G248" s="9">
        <v>0</v>
      </c>
      <c r="H248" s="9">
        <v>0</v>
      </c>
      <c r="I248" s="9">
        <v>73.53</v>
      </c>
      <c r="J248" s="9"/>
    </row>
    <row r="249" spans="1:10" x14ac:dyDescent="0.25">
      <c r="A249" s="12"/>
      <c r="B249" s="8" t="s">
        <v>491</v>
      </c>
      <c r="C249" t="s">
        <v>492</v>
      </c>
      <c r="D249" s="9">
        <v>0</v>
      </c>
      <c r="E249" s="9">
        <v>108.86350325120752</v>
      </c>
      <c r="F249" s="9">
        <v>0</v>
      </c>
      <c r="G249" s="9">
        <v>0</v>
      </c>
      <c r="H249" s="9">
        <v>0</v>
      </c>
      <c r="I249" s="9">
        <v>108.86</v>
      </c>
      <c r="J249" s="9"/>
    </row>
    <row r="250" spans="1:10" x14ac:dyDescent="0.25">
      <c r="A250" s="12"/>
      <c r="B250" s="8"/>
      <c r="D250" s="9"/>
      <c r="E250" s="9"/>
      <c r="F250" s="9"/>
      <c r="G250" s="9"/>
      <c r="H250" s="9"/>
      <c r="I250" s="9"/>
      <c r="J250" s="9"/>
    </row>
    <row r="251" spans="1:10" x14ac:dyDescent="0.25">
      <c r="A251" s="12"/>
      <c r="B251" s="8" t="s">
        <v>493</v>
      </c>
      <c r="C251" t="s">
        <v>480</v>
      </c>
      <c r="D251" s="9">
        <v>0</v>
      </c>
      <c r="E251" s="9">
        <v>8.8780495910225117</v>
      </c>
      <c r="F251" s="9">
        <v>0</v>
      </c>
      <c r="G251" s="9">
        <v>0</v>
      </c>
      <c r="H251" s="9">
        <v>0</v>
      </c>
      <c r="I251" s="9">
        <v>8.8800000000000008</v>
      </c>
      <c r="J251" s="9"/>
    </row>
    <row r="252" spans="1:10" x14ac:dyDescent="0.25">
      <c r="A252" s="12"/>
      <c r="B252" s="8" t="s">
        <v>494</v>
      </c>
      <c r="C252" t="s">
        <v>482</v>
      </c>
      <c r="D252" s="9">
        <v>0</v>
      </c>
      <c r="E252" s="9">
        <v>20.154604515103532</v>
      </c>
      <c r="F252" s="9">
        <v>0</v>
      </c>
      <c r="G252" s="9">
        <v>0</v>
      </c>
      <c r="H252" s="9">
        <v>0</v>
      </c>
      <c r="I252" s="9">
        <v>20.149999999999999</v>
      </c>
      <c r="J252" s="9"/>
    </row>
    <row r="253" spans="1:10" x14ac:dyDescent="0.25">
      <c r="A253" s="12"/>
      <c r="B253" s="8" t="s">
        <v>495</v>
      </c>
      <c r="C253" t="s">
        <v>484</v>
      </c>
      <c r="D253" s="9">
        <v>0</v>
      </c>
      <c r="E253" s="9">
        <v>27.564912036642486</v>
      </c>
      <c r="F253" s="9">
        <v>0</v>
      </c>
      <c r="G253" s="9">
        <v>0</v>
      </c>
      <c r="H253" s="9">
        <v>0</v>
      </c>
      <c r="I253" s="9">
        <v>27.56</v>
      </c>
      <c r="J253" s="9"/>
    </row>
    <row r="254" spans="1:10" x14ac:dyDescent="0.25">
      <c r="A254" s="12"/>
      <c r="B254" s="8" t="s">
        <v>496</v>
      </c>
      <c r="C254" t="s">
        <v>486</v>
      </c>
      <c r="D254" s="9">
        <v>0</v>
      </c>
      <c r="E254" s="9">
        <v>38.030032320683809</v>
      </c>
      <c r="F254" s="9">
        <v>0</v>
      </c>
      <c r="G254" s="9">
        <v>0</v>
      </c>
      <c r="H254" s="9">
        <v>0</v>
      </c>
      <c r="I254" s="9">
        <v>38.03</v>
      </c>
      <c r="J254" s="9"/>
    </row>
    <row r="255" spans="1:10" x14ac:dyDescent="0.25">
      <c r="A255" s="12"/>
      <c r="B255" s="8" t="s">
        <v>497</v>
      </c>
      <c r="C255" t="s">
        <v>488</v>
      </c>
      <c r="D255" s="9">
        <v>0</v>
      </c>
      <c r="E255" s="9">
        <v>53.125103197892791</v>
      </c>
      <c r="F255" s="9">
        <v>0</v>
      </c>
      <c r="G255" s="9">
        <v>0</v>
      </c>
      <c r="H255" s="9">
        <v>0</v>
      </c>
      <c r="I255" s="9">
        <v>53.13</v>
      </c>
      <c r="J255" s="9"/>
    </row>
    <row r="256" spans="1:10" x14ac:dyDescent="0.25">
      <c r="A256" s="12"/>
      <c r="B256" s="8" t="s">
        <v>498</v>
      </c>
      <c r="C256" t="s">
        <v>490</v>
      </c>
      <c r="D256" s="9">
        <v>0</v>
      </c>
      <c r="E256" s="9">
        <v>73.530297822420309</v>
      </c>
      <c r="F256" s="9">
        <v>0</v>
      </c>
      <c r="G256" s="9">
        <v>0</v>
      </c>
      <c r="H256" s="9">
        <v>0</v>
      </c>
      <c r="I256" s="9">
        <v>73.53</v>
      </c>
      <c r="J256" s="9"/>
    </row>
    <row r="257" spans="1:10" x14ac:dyDescent="0.25">
      <c r="B257" s="8" t="s">
        <v>499</v>
      </c>
      <c r="C257" t="s">
        <v>492</v>
      </c>
      <c r="D257" s="9">
        <v>0</v>
      </c>
      <c r="E257" s="9">
        <v>108.86350325120752</v>
      </c>
      <c r="F257" s="9">
        <v>0</v>
      </c>
      <c r="G257" s="9">
        <v>0</v>
      </c>
      <c r="H257" s="9">
        <v>0</v>
      </c>
      <c r="I257" s="9">
        <v>108.86</v>
      </c>
      <c r="J257" s="9"/>
    </row>
    <row r="258" spans="1:10" x14ac:dyDescent="0.25">
      <c r="A258" s="7"/>
      <c r="B258" s="8"/>
      <c r="D258" s="9"/>
      <c r="E258" s="9"/>
      <c r="F258" s="9"/>
      <c r="G258" s="9"/>
      <c r="H258" s="9"/>
      <c r="I258" s="9"/>
      <c r="J258" s="9"/>
    </row>
    <row r="259" spans="1:10" x14ac:dyDescent="0.25">
      <c r="B259" s="8" t="s">
        <v>500</v>
      </c>
      <c r="C259" t="s">
        <v>501</v>
      </c>
      <c r="D259" s="9">
        <v>37.6550601987622</v>
      </c>
      <c r="E259" s="9">
        <v>13.037720168122085</v>
      </c>
      <c r="F259" s="9">
        <v>0</v>
      </c>
      <c r="G259" s="9">
        <v>0</v>
      </c>
      <c r="H259" s="9">
        <v>0</v>
      </c>
      <c r="I259" s="9">
        <v>50.69</v>
      </c>
      <c r="J259" s="9"/>
    </row>
    <row r="260" spans="1:10" x14ac:dyDescent="0.25">
      <c r="B260" s="8" t="s">
        <v>502</v>
      </c>
      <c r="C260" t="s">
        <v>503</v>
      </c>
      <c r="D260" s="9">
        <v>27.436241125437906</v>
      </c>
      <c r="E260" s="9">
        <v>9.4995475341277196</v>
      </c>
      <c r="F260" s="9">
        <v>0</v>
      </c>
      <c r="G260" s="9">
        <v>0</v>
      </c>
      <c r="H260" s="9">
        <v>0</v>
      </c>
      <c r="I260" s="9">
        <v>36.94</v>
      </c>
      <c r="J260" s="9"/>
    </row>
    <row r="261" spans="1:10" x14ac:dyDescent="0.25">
      <c r="B261" s="8" t="s">
        <v>504</v>
      </c>
      <c r="C261" t="s">
        <v>505</v>
      </c>
      <c r="D261" s="9">
        <v>53.125482119788153</v>
      </c>
      <c r="E261" s="9">
        <v>14.854171890309642</v>
      </c>
      <c r="F261" s="9">
        <v>0</v>
      </c>
      <c r="G261" s="9">
        <v>0</v>
      </c>
      <c r="H261" s="9">
        <v>0</v>
      </c>
      <c r="I261" s="9">
        <v>67.98</v>
      </c>
      <c r="J261" s="9"/>
    </row>
    <row r="262" spans="1:10" x14ac:dyDescent="0.25">
      <c r="B262" s="8" t="s">
        <v>506</v>
      </c>
      <c r="C262" t="s">
        <v>507</v>
      </c>
      <c r="D262" s="9">
        <v>119.97540734212531</v>
      </c>
      <c r="E262" s="9">
        <v>36.138274668322765</v>
      </c>
      <c r="F262" s="9">
        <v>0</v>
      </c>
      <c r="G262" s="9">
        <v>0</v>
      </c>
      <c r="H262" s="9">
        <v>0</v>
      </c>
      <c r="I262" s="9">
        <v>156.11000000000001</v>
      </c>
      <c r="J262" s="9"/>
    </row>
    <row r="263" spans="1:10" x14ac:dyDescent="0.25">
      <c r="B263" s="8" t="s">
        <v>508</v>
      </c>
      <c r="C263" t="s">
        <v>509</v>
      </c>
      <c r="D263" s="9">
        <v>215.61424313547869</v>
      </c>
      <c r="E263" s="9">
        <v>69.594546078672948</v>
      </c>
      <c r="F263" s="9">
        <v>0</v>
      </c>
      <c r="G263" s="9">
        <v>0</v>
      </c>
      <c r="H263" s="9">
        <v>0</v>
      </c>
      <c r="I263" s="9">
        <v>285.20999999999998</v>
      </c>
      <c r="J263" s="9"/>
    </row>
    <row r="264" spans="1:10" x14ac:dyDescent="0.25">
      <c r="B264" s="8" t="s">
        <v>510</v>
      </c>
      <c r="C264" t="s">
        <v>511</v>
      </c>
      <c r="D264" s="9">
        <v>31.111581094667148</v>
      </c>
      <c r="E264" s="9">
        <v>10.77210038063998</v>
      </c>
      <c r="F264" s="9">
        <v>0</v>
      </c>
      <c r="G264" s="9">
        <v>0</v>
      </c>
      <c r="H264" s="9">
        <v>0</v>
      </c>
      <c r="I264" s="9">
        <v>41.88</v>
      </c>
      <c r="J264" s="9"/>
    </row>
    <row r="265" spans="1:10" x14ac:dyDescent="0.25">
      <c r="B265" s="8" t="s">
        <v>512</v>
      </c>
      <c r="C265" t="s">
        <v>513</v>
      </c>
      <c r="D265" s="9">
        <v>79.878533630304659</v>
      </c>
      <c r="E265" s="9">
        <v>27.657211631441644</v>
      </c>
      <c r="F265" s="9">
        <v>0</v>
      </c>
      <c r="G265" s="9">
        <v>0</v>
      </c>
      <c r="H265" s="9">
        <v>0</v>
      </c>
      <c r="I265" s="9">
        <v>107.54</v>
      </c>
      <c r="J265" s="9"/>
    </row>
    <row r="266" spans="1:10" x14ac:dyDescent="0.25">
      <c r="B266" s="8" t="s">
        <v>514</v>
      </c>
      <c r="C266" t="s">
        <v>515</v>
      </c>
      <c r="D266" s="9">
        <v>40.892450779134684</v>
      </c>
      <c r="E266" s="9">
        <v>14.15863704460601</v>
      </c>
      <c r="F266" s="9">
        <v>0</v>
      </c>
      <c r="G266" s="9">
        <v>0</v>
      </c>
      <c r="H266" s="9">
        <v>0</v>
      </c>
      <c r="I266" s="9">
        <v>55.05</v>
      </c>
      <c r="J266" s="9"/>
    </row>
    <row r="267" spans="1:10" x14ac:dyDescent="0.25">
      <c r="B267" s="8" t="s">
        <v>516</v>
      </c>
      <c r="C267" t="s">
        <v>517</v>
      </c>
      <c r="D267" s="9">
        <v>70.441153662587524</v>
      </c>
      <c r="E267" s="9">
        <v>24.38960514004685</v>
      </c>
      <c r="F267" s="9">
        <v>0</v>
      </c>
      <c r="G267" s="9">
        <v>0</v>
      </c>
      <c r="H267" s="9">
        <v>0</v>
      </c>
      <c r="I267" s="9">
        <v>94.83</v>
      </c>
      <c r="J267" s="9"/>
    </row>
    <row r="268" spans="1:10" x14ac:dyDescent="0.25">
      <c r="B268" s="8" t="s">
        <v>518</v>
      </c>
      <c r="C268" t="s">
        <v>519</v>
      </c>
      <c r="D268" s="9">
        <v>89.247215654671749</v>
      </c>
      <c r="E268" s="9">
        <v>30.901032088322197</v>
      </c>
      <c r="F268" s="9">
        <v>0</v>
      </c>
      <c r="G268" s="9">
        <v>0</v>
      </c>
      <c r="H268" s="9">
        <v>0</v>
      </c>
      <c r="I268" s="9">
        <v>120.15</v>
      </c>
      <c r="J268" s="9"/>
    </row>
    <row r="269" spans="1:10" x14ac:dyDescent="0.25">
      <c r="B269" s="8" t="s">
        <v>520</v>
      </c>
      <c r="C269" t="s">
        <v>521</v>
      </c>
      <c r="D269" s="9">
        <v>207.10712471465143</v>
      </c>
      <c r="E269" s="9">
        <v>71.708947551828601</v>
      </c>
      <c r="F269" s="9">
        <v>14.780730817745415</v>
      </c>
      <c r="G269" s="9">
        <v>0</v>
      </c>
      <c r="H269" s="9">
        <v>0</v>
      </c>
      <c r="I269" s="9">
        <v>293.60000000000002</v>
      </c>
      <c r="J269" s="9"/>
    </row>
    <row r="270" spans="1:10" x14ac:dyDescent="0.25">
      <c r="B270" s="8" t="s">
        <v>522</v>
      </c>
      <c r="C270" t="s">
        <v>523</v>
      </c>
      <c r="D270" s="9">
        <v>29.763383956421841</v>
      </c>
      <c r="E270" s="9">
        <v>10.305299453297865</v>
      </c>
      <c r="F270" s="9">
        <v>0</v>
      </c>
      <c r="G270" s="9">
        <v>0</v>
      </c>
      <c r="H270" s="9">
        <v>0</v>
      </c>
      <c r="I270" s="9">
        <v>40.07</v>
      </c>
      <c r="J270" s="9"/>
    </row>
    <row r="271" spans="1:10" x14ac:dyDescent="0.25">
      <c r="B271" s="8" t="s">
        <v>524</v>
      </c>
      <c r="C271" t="s">
        <v>525</v>
      </c>
      <c r="D271" s="9">
        <v>18.127669801502172</v>
      </c>
      <c r="E271" s="9">
        <v>6.2765398574471432</v>
      </c>
      <c r="F271" s="9">
        <v>0</v>
      </c>
      <c r="G271" s="9">
        <v>0</v>
      </c>
      <c r="H271" s="9">
        <v>0</v>
      </c>
      <c r="I271" s="9">
        <v>24.4</v>
      </c>
      <c r="J271" s="9"/>
    </row>
    <row r="272" spans="1:10" x14ac:dyDescent="0.25">
      <c r="B272" s="8" t="s">
        <v>526</v>
      </c>
      <c r="C272" t="s">
        <v>527</v>
      </c>
      <c r="D272" s="9">
        <v>14.924628192804722</v>
      </c>
      <c r="E272" s="9">
        <v>5.1675159982203356</v>
      </c>
      <c r="F272" s="9">
        <v>0</v>
      </c>
      <c r="G272" s="9">
        <v>0</v>
      </c>
      <c r="H272" s="9">
        <v>0</v>
      </c>
      <c r="I272" s="9">
        <v>20.09</v>
      </c>
      <c r="J272" s="9"/>
    </row>
    <row r="273" spans="1:10" x14ac:dyDescent="0.25">
      <c r="A273" s="12"/>
      <c r="B273" s="8" t="s">
        <v>528</v>
      </c>
      <c r="C273" t="s">
        <v>529</v>
      </c>
      <c r="D273" s="9">
        <v>148.37897039325247</v>
      </c>
      <c r="E273" s="9">
        <v>51.374861296460999</v>
      </c>
      <c r="F273" s="9">
        <v>0</v>
      </c>
      <c r="G273" s="9">
        <v>0</v>
      </c>
      <c r="H273" s="9">
        <v>0</v>
      </c>
      <c r="I273" s="9">
        <v>199.75</v>
      </c>
      <c r="J273" s="9"/>
    </row>
    <row r="274" spans="1:10" x14ac:dyDescent="0.25">
      <c r="A274" s="12"/>
      <c r="B274" s="8"/>
      <c r="D274" s="9"/>
      <c r="E274" s="9"/>
      <c r="F274" s="9"/>
      <c r="G274" s="9"/>
      <c r="H274" s="9"/>
      <c r="I274" s="9"/>
      <c r="J274" s="9"/>
    </row>
    <row r="275" spans="1:10" x14ac:dyDescent="0.25">
      <c r="A275" s="12"/>
      <c r="B275" s="8" t="s">
        <v>530</v>
      </c>
      <c r="C275" t="s">
        <v>531</v>
      </c>
      <c r="D275" s="9">
        <v>242.00407782557687</v>
      </c>
      <c r="E275" s="9">
        <v>57.135838636723435</v>
      </c>
      <c r="F275" s="9">
        <v>0</v>
      </c>
      <c r="G275" s="9">
        <v>0</v>
      </c>
      <c r="H275" s="9">
        <v>37.094089754673718</v>
      </c>
      <c r="I275" s="9">
        <v>336.23</v>
      </c>
      <c r="J275" s="9"/>
    </row>
    <row r="276" spans="1:10" x14ac:dyDescent="0.25">
      <c r="A276" s="12"/>
      <c r="B276" s="8"/>
      <c r="D276" s="9"/>
      <c r="E276" s="9"/>
      <c r="F276" s="9"/>
      <c r="G276" s="9"/>
      <c r="H276" s="9"/>
      <c r="I276" s="9"/>
      <c r="J276" s="9"/>
    </row>
    <row r="277" spans="1:10" x14ac:dyDescent="0.25">
      <c r="A277" s="12"/>
      <c r="B277" s="8" t="s">
        <v>532</v>
      </c>
      <c r="C277" t="s">
        <v>533</v>
      </c>
      <c r="D277" s="9">
        <v>19.441517968072432</v>
      </c>
      <c r="E277" s="9">
        <v>6.7314477675321323</v>
      </c>
      <c r="F277" s="9">
        <v>0</v>
      </c>
      <c r="G277" s="9">
        <v>0</v>
      </c>
      <c r="H277" s="9">
        <v>0</v>
      </c>
      <c r="I277" s="9">
        <v>26.17</v>
      </c>
      <c r="J277" s="9"/>
    </row>
    <row r="278" spans="1:10" x14ac:dyDescent="0.25">
      <c r="A278" s="12"/>
      <c r="B278" s="8" t="s">
        <v>534</v>
      </c>
      <c r="C278" t="s">
        <v>535</v>
      </c>
      <c r="D278" s="9">
        <v>23.812424613721223</v>
      </c>
      <c r="E278" s="9">
        <v>8.2448342135011483</v>
      </c>
      <c r="F278" s="9">
        <v>0</v>
      </c>
      <c r="G278" s="9">
        <v>0</v>
      </c>
      <c r="H278" s="9">
        <v>0</v>
      </c>
      <c r="I278" s="9">
        <v>32.06</v>
      </c>
      <c r="J278" s="9"/>
    </row>
    <row r="279" spans="1:10" x14ac:dyDescent="0.25">
      <c r="A279" s="12"/>
      <c r="B279" s="8" t="s">
        <v>536</v>
      </c>
      <c r="C279" t="s">
        <v>537</v>
      </c>
      <c r="D279" s="9">
        <v>35.654232598691145</v>
      </c>
      <c r="E279" s="9">
        <v>12.344951912894617</v>
      </c>
      <c r="F279" s="9">
        <v>0</v>
      </c>
      <c r="G279" s="9">
        <v>0</v>
      </c>
      <c r="H279" s="9">
        <v>0</v>
      </c>
      <c r="I279" s="9">
        <v>48</v>
      </c>
      <c r="J279" s="9"/>
    </row>
    <row r="280" spans="1:10" x14ac:dyDescent="0.25">
      <c r="A280" s="12"/>
      <c r="B280" s="8" t="s">
        <v>538</v>
      </c>
      <c r="C280" t="s">
        <v>539</v>
      </c>
      <c r="D280" s="9">
        <v>59.990479030456711</v>
      </c>
      <c r="E280" s="9">
        <v>20.771154639566909</v>
      </c>
      <c r="F280" s="9">
        <v>0</v>
      </c>
      <c r="G280" s="9">
        <v>0</v>
      </c>
      <c r="H280" s="9">
        <v>0</v>
      </c>
      <c r="I280" s="9">
        <v>80.760000000000005</v>
      </c>
      <c r="J280" s="9"/>
    </row>
    <row r="281" spans="1:10" x14ac:dyDescent="0.25">
      <c r="A281" s="12"/>
      <c r="B281" s="8"/>
      <c r="D281" s="9"/>
      <c r="E281" s="9"/>
      <c r="F281" s="9"/>
      <c r="G281" s="9"/>
      <c r="H281" s="9"/>
      <c r="I281" s="9"/>
      <c r="J281" s="9"/>
    </row>
    <row r="282" spans="1:10" x14ac:dyDescent="0.25">
      <c r="A282" s="12"/>
      <c r="B282" s="8" t="s">
        <v>540</v>
      </c>
      <c r="C282" t="s">
        <v>541</v>
      </c>
      <c r="D282" s="9">
        <v>19.441517968072432</v>
      </c>
      <c r="E282" s="9">
        <v>6.7314477675321323</v>
      </c>
      <c r="F282" s="9">
        <v>0</v>
      </c>
      <c r="G282" s="9">
        <v>0</v>
      </c>
      <c r="H282" s="9">
        <v>20.456796276351344</v>
      </c>
      <c r="I282" s="9">
        <v>46.63</v>
      </c>
      <c r="J282" s="9"/>
    </row>
    <row r="283" spans="1:10" x14ac:dyDescent="0.25">
      <c r="A283" s="12"/>
      <c r="B283" s="8" t="s">
        <v>542</v>
      </c>
      <c r="C283" t="s">
        <v>543</v>
      </c>
      <c r="D283" s="9">
        <v>23.812424613721223</v>
      </c>
      <c r="E283" s="9">
        <v>8.2448342135011483</v>
      </c>
      <c r="F283" s="9">
        <v>0</v>
      </c>
      <c r="G283" s="9">
        <v>0</v>
      </c>
      <c r="H283" s="9">
        <v>20.456796276351344</v>
      </c>
      <c r="I283" s="9">
        <v>52.51</v>
      </c>
      <c r="J283" s="9"/>
    </row>
    <row r="284" spans="1:10" x14ac:dyDescent="0.25">
      <c r="A284" s="12"/>
      <c r="B284" s="8" t="s">
        <v>544</v>
      </c>
      <c r="C284" t="s">
        <v>545</v>
      </c>
      <c r="D284" s="9">
        <v>59.990479030456711</v>
      </c>
      <c r="E284" s="9">
        <v>20.771154639566909</v>
      </c>
      <c r="F284" s="9">
        <v>0</v>
      </c>
      <c r="G284" s="9">
        <v>0</v>
      </c>
      <c r="H284" s="9">
        <v>20.456796276351344</v>
      </c>
      <c r="I284" s="9">
        <v>101.22</v>
      </c>
      <c r="J284" s="9"/>
    </row>
    <row r="285" spans="1:10" x14ac:dyDescent="0.25">
      <c r="A285" s="12"/>
      <c r="B285" s="8" t="s">
        <v>546</v>
      </c>
      <c r="C285" t="s">
        <v>547</v>
      </c>
      <c r="D285" s="9">
        <v>35.654232598691145</v>
      </c>
      <c r="E285" s="9">
        <v>12.344951912894617</v>
      </c>
      <c r="F285" s="9">
        <v>0</v>
      </c>
      <c r="G285" s="9">
        <v>0</v>
      </c>
      <c r="H285" s="9">
        <v>20.456796276351344</v>
      </c>
      <c r="I285" s="9">
        <v>68.459999999999994</v>
      </c>
      <c r="J285" s="9"/>
    </row>
    <row r="286" spans="1:10" x14ac:dyDescent="0.25">
      <c r="A286" s="12"/>
      <c r="B286" s="8" t="s">
        <v>548</v>
      </c>
      <c r="C286" t="s">
        <v>549</v>
      </c>
      <c r="D286" s="9">
        <v>19.441517968072432</v>
      </c>
      <c r="E286" s="9">
        <v>6.7314477675321323</v>
      </c>
      <c r="F286" s="9">
        <v>0</v>
      </c>
      <c r="G286" s="9">
        <v>0</v>
      </c>
      <c r="H286" s="9">
        <v>20.456796276351344</v>
      </c>
      <c r="I286" s="9">
        <v>46.63</v>
      </c>
      <c r="J286" s="9"/>
    </row>
    <row r="287" spans="1:10" x14ac:dyDescent="0.25">
      <c r="A287" s="12"/>
      <c r="B287" s="8" t="s">
        <v>550</v>
      </c>
      <c r="C287" t="s">
        <v>551</v>
      </c>
      <c r="D287" s="9">
        <v>23.812424613721223</v>
      </c>
      <c r="E287" s="9">
        <v>8.2448342135011483</v>
      </c>
      <c r="F287" s="9">
        <v>0</v>
      </c>
      <c r="G287" s="9">
        <v>0</v>
      </c>
      <c r="H287" s="9">
        <v>20.456796276351344</v>
      </c>
      <c r="I287" s="9">
        <v>52.51</v>
      </c>
      <c r="J287" s="9"/>
    </row>
    <row r="288" spans="1:10" x14ac:dyDescent="0.25">
      <c r="A288" s="12"/>
      <c r="B288" s="8" t="s">
        <v>552</v>
      </c>
      <c r="C288" t="s">
        <v>553</v>
      </c>
      <c r="D288" s="9">
        <v>35.654232598691145</v>
      </c>
      <c r="E288" s="9">
        <v>12.344951912894617</v>
      </c>
      <c r="F288" s="9">
        <v>0</v>
      </c>
      <c r="G288" s="9">
        <v>0</v>
      </c>
      <c r="H288" s="9">
        <v>20.456796276351344</v>
      </c>
      <c r="I288" s="9">
        <v>68.459999999999994</v>
      </c>
      <c r="J288" s="9"/>
    </row>
    <row r="289" spans="2:10" x14ac:dyDescent="0.25">
      <c r="B289" s="8" t="s">
        <v>554</v>
      </c>
      <c r="C289" t="s">
        <v>555</v>
      </c>
      <c r="D289" s="9">
        <v>19.441517968072432</v>
      </c>
      <c r="E289" s="9">
        <v>6.7314477675321323</v>
      </c>
      <c r="F289" s="9">
        <v>0</v>
      </c>
      <c r="G289" s="9">
        <v>0</v>
      </c>
      <c r="H289" s="9">
        <v>20.456796276351344</v>
      </c>
      <c r="I289" s="9">
        <v>46.63</v>
      </c>
      <c r="J289" s="9"/>
    </row>
    <row r="290" spans="2:10" x14ac:dyDescent="0.25">
      <c r="B290" s="8" t="s">
        <v>556</v>
      </c>
      <c r="C290" t="s">
        <v>557</v>
      </c>
      <c r="D290" s="9">
        <v>23.812424613721223</v>
      </c>
      <c r="E290" s="9">
        <v>8.2448342135011483</v>
      </c>
      <c r="F290" s="9">
        <v>0</v>
      </c>
      <c r="G290" s="9">
        <v>0</v>
      </c>
      <c r="H290" s="9">
        <v>20.456796276351344</v>
      </c>
      <c r="I290" s="9">
        <v>52.51</v>
      </c>
      <c r="J290" s="9"/>
    </row>
    <row r="291" spans="2:10" x14ac:dyDescent="0.25">
      <c r="B291" s="8" t="s">
        <v>558</v>
      </c>
      <c r="C291" t="s">
        <v>559</v>
      </c>
      <c r="D291" s="9">
        <v>35.654232598691145</v>
      </c>
      <c r="E291" s="9">
        <v>12.344951912894617</v>
      </c>
      <c r="F291" s="9">
        <v>0</v>
      </c>
      <c r="G291" s="9">
        <v>0</v>
      </c>
      <c r="H291" s="9">
        <v>20.456796276351344</v>
      </c>
      <c r="I291" s="9">
        <v>68.459999999999994</v>
      </c>
      <c r="J291" s="9"/>
    </row>
    <row r="292" spans="2:10" x14ac:dyDescent="0.25">
      <c r="B292" s="8" t="s">
        <v>560</v>
      </c>
      <c r="C292" t="s">
        <v>561</v>
      </c>
      <c r="D292" s="9">
        <v>19.441517968072432</v>
      </c>
      <c r="E292" s="9">
        <v>6.7314477675321323</v>
      </c>
      <c r="F292" s="9">
        <v>0</v>
      </c>
      <c r="G292" s="9">
        <v>0</v>
      </c>
      <c r="H292" s="9">
        <v>20.456796276351344</v>
      </c>
      <c r="I292" s="9">
        <v>46.63</v>
      </c>
      <c r="J292" s="9"/>
    </row>
    <row r="293" spans="2:10" x14ac:dyDescent="0.25">
      <c r="B293" s="8" t="s">
        <v>562</v>
      </c>
      <c r="C293" t="s">
        <v>563</v>
      </c>
      <c r="D293" s="9">
        <v>23.812424613721223</v>
      </c>
      <c r="E293" s="9">
        <v>8.2448342135011483</v>
      </c>
      <c r="F293" s="9">
        <v>0</v>
      </c>
      <c r="G293" s="9">
        <v>0</v>
      </c>
      <c r="H293" s="9">
        <v>20.456796276351344</v>
      </c>
      <c r="I293" s="9">
        <v>52.51</v>
      </c>
      <c r="J293" s="9"/>
    </row>
    <row r="294" spans="2:10" x14ac:dyDescent="0.25">
      <c r="B294" s="8" t="s">
        <v>564</v>
      </c>
      <c r="C294" t="s">
        <v>565</v>
      </c>
      <c r="D294" s="9">
        <v>35.654232598691145</v>
      </c>
      <c r="E294" s="9">
        <v>12.344951912894617</v>
      </c>
      <c r="F294" s="9">
        <v>0</v>
      </c>
      <c r="G294" s="9">
        <v>0</v>
      </c>
      <c r="H294" s="9">
        <v>20.456796276351344</v>
      </c>
      <c r="I294" s="9">
        <v>68.459999999999994</v>
      </c>
      <c r="J294" s="9"/>
    </row>
    <row r="295" spans="2:10" x14ac:dyDescent="0.25">
      <c r="B295" s="8"/>
      <c r="D295" s="9"/>
      <c r="E295" s="9"/>
      <c r="F295" s="9"/>
      <c r="G295" s="9"/>
      <c r="H295" s="9"/>
      <c r="I295" s="9"/>
      <c r="J295" s="9"/>
    </row>
    <row r="296" spans="2:10" x14ac:dyDescent="0.25">
      <c r="B296" s="8" t="s">
        <v>566</v>
      </c>
      <c r="C296" t="s">
        <v>567</v>
      </c>
      <c r="D296" s="9">
        <v>0</v>
      </c>
      <c r="E296" s="9">
        <v>0</v>
      </c>
      <c r="F296" s="9">
        <v>9.7818944933757326</v>
      </c>
      <c r="G296" s="9">
        <v>0</v>
      </c>
      <c r="H296" s="9">
        <v>0</v>
      </c>
      <c r="I296" s="9">
        <v>9.7799999999999994</v>
      </c>
      <c r="J296" s="9"/>
    </row>
    <row r="297" spans="2:10" x14ac:dyDescent="0.25">
      <c r="B297" s="8"/>
      <c r="D297" s="9"/>
      <c r="E297" s="9"/>
      <c r="F297" s="9"/>
      <c r="G297" s="9"/>
      <c r="H297" s="9"/>
      <c r="I297" s="9"/>
      <c r="J297" s="9"/>
    </row>
    <row r="298" spans="2:10" x14ac:dyDescent="0.25">
      <c r="B298" s="8" t="s">
        <v>568</v>
      </c>
      <c r="C298" t="s">
        <v>569</v>
      </c>
      <c r="D298" s="9">
        <v>99.446936457289837</v>
      </c>
      <c r="E298" s="9">
        <v>40.639513330717826</v>
      </c>
      <c r="F298" s="9">
        <v>38.263976496933516</v>
      </c>
      <c r="G298" s="9">
        <v>3.2593319637595002</v>
      </c>
      <c r="H298" s="9">
        <v>0</v>
      </c>
      <c r="I298" s="9">
        <v>181.61</v>
      </c>
      <c r="J298" s="9"/>
    </row>
    <row r="299" spans="2:10" x14ac:dyDescent="0.25">
      <c r="B299" s="8" t="s">
        <v>570</v>
      </c>
      <c r="C299" t="s">
        <v>571</v>
      </c>
      <c r="D299" s="9">
        <v>214.43194682127378</v>
      </c>
      <c r="E299" s="9">
        <v>58.103606612477137</v>
      </c>
      <c r="F299" s="9">
        <v>37.679793649652083</v>
      </c>
      <c r="G299" s="9">
        <v>4.7240519960562803</v>
      </c>
      <c r="H299" s="9">
        <v>0</v>
      </c>
      <c r="I299" s="9">
        <v>314.94</v>
      </c>
      <c r="J299" s="9"/>
    </row>
    <row r="300" spans="2:10" x14ac:dyDescent="0.25">
      <c r="B300" s="8" t="s">
        <v>572</v>
      </c>
      <c r="C300" t="s">
        <v>573</v>
      </c>
      <c r="D300" s="9">
        <v>193.31348196023529</v>
      </c>
      <c r="E300" s="9">
        <v>54.857577632779993</v>
      </c>
      <c r="F300" s="9">
        <v>37.570259365786811</v>
      </c>
      <c r="G300" s="9">
        <v>4.7240519960562803</v>
      </c>
      <c r="H300" s="9">
        <v>0</v>
      </c>
      <c r="I300" s="9">
        <v>290.47000000000003</v>
      </c>
      <c r="J300" s="9"/>
    </row>
    <row r="301" spans="2:10" x14ac:dyDescent="0.25">
      <c r="B301" s="8" t="s">
        <v>574</v>
      </c>
      <c r="C301" t="s">
        <v>575</v>
      </c>
      <c r="D301" s="9">
        <v>262.8592956950701</v>
      </c>
      <c r="E301" s="9">
        <v>64.749953446602674</v>
      </c>
      <c r="F301" s="9">
        <v>38.799477440274821</v>
      </c>
      <c r="G301" s="9">
        <v>4.7240519960562803</v>
      </c>
      <c r="H301" s="9">
        <v>0</v>
      </c>
      <c r="I301" s="9">
        <v>371.13</v>
      </c>
      <c r="J301" s="9"/>
    </row>
    <row r="302" spans="2:10" x14ac:dyDescent="0.25">
      <c r="B302" s="8" t="s">
        <v>576</v>
      </c>
      <c r="C302" t="s">
        <v>577</v>
      </c>
      <c r="D302" s="9">
        <v>357.17468728618076</v>
      </c>
      <c r="E302" s="9">
        <v>77.757092554009972</v>
      </c>
      <c r="F302" s="9">
        <v>39.967843134837679</v>
      </c>
      <c r="G302" s="9">
        <v>5.9512498609535811</v>
      </c>
      <c r="H302" s="9">
        <v>0</v>
      </c>
      <c r="I302" s="9">
        <v>480.85</v>
      </c>
      <c r="J302" s="9"/>
    </row>
    <row r="303" spans="2:10" x14ac:dyDescent="0.25">
      <c r="B303" s="8"/>
      <c r="D303" s="9"/>
      <c r="E303" s="9"/>
      <c r="F303" s="9"/>
      <c r="G303" s="9"/>
      <c r="H303" s="9"/>
      <c r="I303" s="9"/>
      <c r="J303" s="9"/>
    </row>
    <row r="304" spans="2:10" x14ac:dyDescent="0.25">
      <c r="B304" s="8" t="s">
        <v>578</v>
      </c>
      <c r="C304" t="s">
        <v>579</v>
      </c>
      <c r="D304" s="9">
        <v>102.97148507898103</v>
      </c>
      <c r="E304" s="9">
        <v>37.083113291078348</v>
      </c>
      <c r="F304" s="9">
        <v>30.661725981954834</v>
      </c>
      <c r="G304" s="9">
        <v>6.3471201399527093</v>
      </c>
      <c r="H304" s="9">
        <v>0</v>
      </c>
      <c r="I304" s="9">
        <v>177.06</v>
      </c>
      <c r="J304" s="9"/>
    </row>
    <row r="305" spans="1:10" x14ac:dyDescent="0.25">
      <c r="B305" s="8" t="s">
        <v>580</v>
      </c>
      <c r="C305" t="s">
        <v>581</v>
      </c>
      <c r="D305" s="9">
        <v>124.1567793330952</v>
      </c>
      <c r="E305" s="9">
        <v>44.685750037063215</v>
      </c>
      <c r="F305" s="9">
        <v>32.457810349098629</v>
      </c>
      <c r="G305" s="9">
        <v>6.3471201399527093</v>
      </c>
      <c r="H305" s="9">
        <v>0</v>
      </c>
      <c r="I305" s="9">
        <v>207.65</v>
      </c>
      <c r="J305" s="9"/>
    </row>
    <row r="306" spans="1:10" x14ac:dyDescent="0.25">
      <c r="B306" s="8" t="s">
        <v>582</v>
      </c>
      <c r="C306" t="s">
        <v>583</v>
      </c>
      <c r="D306" s="9">
        <v>135.39818151513663</v>
      </c>
      <c r="E306" s="9">
        <v>48.712849623438558</v>
      </c>
      <c r="F306" s="9">
        <v>33.137186194351649</v>
      </c>
      <c r="G306" s="9">
        <v>6.3471201399527093</v>
      </c>
      <c r="H306" s="9">
        <v>0</v>
      </c>
      <c r="I306" s="9">
        <v>223.6</v>
      </c>
      <c r="J306" s="9"/>
    </row>
    <row r="307" spans="1:10" x14ac:dyDescent="0.25">
      <c r="B307" s="8" t="s">
        <v>584</v>
      </c>
      <c r="C307" t="s">
        <v>585</v>
      </c>
      <c r="D307" s="9">
        <v>170.99266291832851</v>
      </c>
      <c r="E307" s="9">
        <v>61.424962295450733</v>
      </c>
      <c r="F307" s="9">
        <v>33.434179219141789</v>
      </c>
      <c r="G307" s="9">
        <v>6.3471201399527093</v>
      </c>
      <c r="H307" s="9">
        <v>0</v>
      </c>
      <c r="I307" s="9">
        <v>272.2</v>
      </c>
      <c r="J307" s="9"/>
    </row>
    <row r="308" spans="1:10" x14ac:dyDescent="0.25">
      <c r="B308" s="8" t="s">
        <v>586</v>
      </c>
      <c r="C308" t="s">
        <v>587</v>
      </c>
      <c r="D308" s="9">
        <v>227.87534371842705</v>
      </c>
      <c r="E308" s="9">
        <v>81.891148460567038</v>
      </c>
      <c r="F308" s="9">
        <v>38.229129799838212</v>
      </c>
      <c r="G308" s="9">
        <v>6.3471201399527093</v>
      </c>
      <c r="H308" s="9">
        <v>0</v>
      </c>
      <c r="I308" s="9">
        <v>354.34</v>
      </c>
      <c r="J308" s="9"/>
    </row>
    <row r="309" spans="1:10" x14ac:dyDescent="0.25">
      <c r="B309" s="8"/>
      <c r="D309" s="9"/>
      <c r="E309" s="9"/>
      <c r="F309" s="9"/>
      <c r="G309" s="9"/>
      <c r="H309" s="9"/>
      <c r="I309" s="9"/>
      <c r="J309" s="9"/>
    </row>
    <row r="310" spans="1:10" x14ac:dyDescent="0.25">
      <c r="B310" s="8" t="s">
        <v>588</v>
      </c>
      <c r="C310" t="s">
        <v>589</v>
      </c>
      <c r="D310" s="9">
        <v>86.237385911957631</v>
      </c>
      <c r="E310" s="9">
        <v>31.537542217387262</v>
      </c>
      <c r="F310" s="9">
        <v>30.657429006289924</v>
      </c>
      <c r="G310" s="9">
        <v>2.5467654615610669</v>
      </c>
      <c r="H310" s="9">
        <v>0</v>
      </c>
      <c r="I310" s="9">
        <v>150.97999999999999</v>
      </c>
      <c r="J310" s="9"/>
    </row>
    <row r="311" spans="1:10" x14ac:dyDescent="0.25">
      <c r="B311" s="8" t="s">
        <v>590</v>
      </c>
      <c r="C311" t="s">
        <v>591</v>
      </c>
      <c r="D311" s="9">
        <v>114.20388071579801</v>
      </c>
      <c r="E311" s="9">
        <v>35.144174076106793</v>
      </c>
      <c r="F311" s="9">
        <v>30.657429006289924</v>
      </c>
      <c r="G311" s="9">
        <v>2.5467654615610669</v>
      </c>
      <c r="H311" s="9">
        <v>0</v>
      </c>
      <c r="I311" s="9">
        <v>182.55</v>
      </c>
      <c r="J311" s="9"/>
    </row>
    <row r="312" spans="1:10" x14ac:dyDescent="0.25">
      <c r="B312" s="8" t="s">
        <v>592</v>
      </c>
      <c r="C312" t="s">
        <v>593</v>
      </c>
      <c r="D312" s="9">
        <v>144.11622907945636</v>
      </c>
      <c r="E312" s="9">
        <v>38.488122084980688</v>
      </c>
      <c r="F312" s="9">
        <v>28.004265241553437</v>
      </c>
      <c r="G312" s="9">
        <v>9.8571699470783258</v>
      </c>
      <c r="H312" s="9">
        <v>0</v>
      </c>
      <c r="I312" s="9">
        <v>220.47</v>
      </c>
      <c r="J312" s="9"/>
    </row>
    <row r="313" spans="1:10" x14ac:dyDescent="0.25">
      <c r="B313" s="8" t="s">
        <v>594</v>
      </c>
      <c r="C313" t="s">
        <v>595</v>
      </c>
      <c r="D313" s="9">
        <v>121.27552576171514</v>
      </c>
      <c r="E313" s="9">
        <v>36.938691451024233</v>
      </c>
      <c r="F313" s="9">
        <v>28.004265241553437</v>
      </c>
      <c r="G313" s="9">
        <v>6.5318596034856364</v>
      </c>
      <c r="H313" s="9">
        <v>0</v>
      </c>
      <c r="I313" s="9">
        <v>192.75</v>
      </c>
      <c r="J313" s="9"/>
    </row>
    <row r="314" spans="1:10" x14ac:dyDescent="0.25">
      <c r="B314" s="8" t="s">
        <v>596</v>
      </c>
      <c r="C314" t="s">
        <v>597</v>
      </c>
      <c r="D314" s="9">
        <v>161.34815167649438</v>
      </c>
      <c r="E314" s="9">
        <v>39.54533542722185</v>
      </c>
      <c r="F314" s="9">
        <v>28.004265241553437</v>
      </c>
      <c r="G314" s="9">
        <v>9.8571699470783258</v>
      </c>
      <c r="H314" s="9">
        <v>0</v>
      </c>
      <c r="I314" s="9">
        <v>238.75</v>
      </c>
      <c r="J314" s="9"/>
    </row>
    <row r="315" spans="1:10" x14ac:dyDescent="0.25">
      <c r="A315" s="12"/>
      <c r="B315" s="8" t="s">
        <v>598</v>
      </c>
      <c r="C315" t="s">
        <v>599</v>
      </c>
      <c r="D315" s="9">
        <v>171.42292876359213</v>
      </c>
      <c r="E315" s="9">
        <v>42.717558434895949</v>
      </c>
      <c r="F315" s="9">
        <v>37.716305077607174</v>
      </c>
      <c r="G315" s="9">
        <v>9.8571699470783258</v>
      </c>
      <c r="H315" s="9">
        <v>0</v>
      </c>
      <c r="I315" s="9">
        <v>261.70999999999998</v>
      </c>
      <c r="J315" s="9"/>
    </row>
    <row r="316" spans="1:10" x14ac:dyDescent="0.25">
      <c r="A316" s="12"/>
      <c r="B316" s="8"/>
      <c r="D316" s="9"/>
      <c r="E316" s="9"/>
      <c r="F316" s="9"/>
      <c r="G316" s="9"/>
      <c r="H316" s="9"/>
      <c r="I316" s="9"/>
      <c r="J316" s="9"/>
    </row>
    <row r="317" spans="1:10" hidden="1" x14ac:dyDescent="0.25">
      <c r="A317" s="12"/>
      <c r="B317" s="8" t="s">
        <v>600</v>
      </c>
      <c r="C317" t="s">
        <v>601</v>
      </c>
      <c r="D317" s="9">
        <v>106.83272040692151</v>
      </c>
      <c r="E317" s="9">
        <v>36.139110522859603</v>
      </c>
      <c r="F317" s="9">
        <v>30.657429006289924</v>
      </c>
      <c r="G317" s="9">
        <v>3.6552022427586293</v>
      </c>
      <c r="H317" s="9">
        <v>0</v>
      </c>
      <c r="I317" s="9">
        <v>177.28</v>
      </c>
      <c r="J317" s="9"/>
    </row>
    <row r="318" spans="1:10" hidden="1" x14ac:dyDescent="0.25">
      <c r="A318" s="12"/>
      <c r="B318" s="8" t="s">
        <v>602</v>
      </c>
      <c r="C318" t="s">
        <v>603</v>
      </c>
      <c r="D318" s="9">
        <v>135.06412719401689</v>
      </c>
      <c r="E318" s="9">
        <v>40.932387164538852</v>
      </c>
      <c r="F318" s="9">
        <v>30.657429006289924</v>
      </c>
      <c r="G318" s="9">
        <v>3.6552022427586293</v>
      </c>
      <c r="H318" s="9">
        <v>0</v>
      </c>
      <c r="I318" s="9">
        <v>210.31</v>
      </c>
      <c r="J318" s="9"/>
    </row>
    <row r="319" spans="1:10" hidden="1" x14ac:dyDescent="0.25">
      <c r="A319" s="12"/>
      <c r="B319" s="8" t="s">
        <v>604</v>
      </c>
      <c r="C319" t="s">
        <v>605</v>
      </c>
      <c r="D319" s="9">
        <v>128.16917444573295</v>
      </c>
      <c r="E319" s="9">
        <v>42.203748211732304</v>
      </c>
      <c r="F319" s="9">
        <v>30.353167106664181</v>
      </c>
      <c r="G319" s="9">
        <v>9.8571699470783258</v>
      </c>
      <c r="H319" s="9">
        <v>0</v>
      </c>
      <c r="I319" s="9">
        <v>210.58</v>
      </c>
      <c r="J319" s="9"/>
    </row>
    <row r="320" spans="1:10" hidden="1" x14ac:dyDescent="0.25">
      <c r="A320" s="12"/>
      <c r="B320" s="8" t="s">
        <v>606</v>
      </c>
      <c r="C320" t="s">
        <v>607</v>
      </c>
      <c r="D320" s="9">
        <v>198.81917221038967</v>
      </c>
      <c r="E320" s="9">
        <v>50.714345396411005</v>
      </c>
      <c r="F320" s="9">
        <v>36.767007950774854</v>
      </c>
      <c r="G320" s="9">
        <v>9.8571699470783258</v>
      </c>
      <c r="H320" s="9">
        <v>0</v>
      </c>
      <c r="I320" s="9">
        <v>296.16000000000003</v>
      </c>
      <c r="J320" s="9"/>
    </row>
    <row r="321" spans="1:10" hidden="1" x14ac:dyDescent="0.25">
      <c r="A321" s="12"/>
      <c r="B321" s="8" t="s">
        <v>608</v>
      </c>
      <c r="C321" t="s">
        <v>609</v>
      </c>
      <c r="D321" s="9">
        <v>219.39027110378169</v>
      </c>
      <c r="E321" s="9">
        <v>52.840156394134304</v>
      </c>
      <c r="F321" s="9">
        <v>36.767007950774854</v>
      </c>
      <c r="G321" s="9">
        <v>9.8571699470783258</v>
      </c>
      <c r="H321" s="9">
        <v>0</v>
      </c>
      <c r="I321" s="9">
        <v>318.85000000000002</v>
      </c>
      <c r="J321" s="9"/>
    </row>
    <row r="322" spans="1:10" hidden="1" x14ac:dyDescent="0.25">
      <c r="A322" s="12"/>
      <c r="B322" s="8"/>
      <c r="D322" s="9"/>
      <c r="E322" s="9"/>
      <c r="F322" s="9"/>
      <c r="G322" s="9"/>
      <c r="H322" s="9"/>
      <c r="I322" s="9"/>
      <c r="J322" s="9"/>
    </row>
    <row r="323" spans="1:10" hidden="1" x14ac:dyDescent="0.25">
      <c r="A323" s="12"/>
      <c r="B323" s="8" t="s">
        <v>610</v>
      </c>
      <c r="C323" t="s">
        <v>611</v>
      </c>
      <c r="D323" s="9">
        <v>260.44460032392084</v>
      </c>
      <c r="E323" s="9">
        <v>63.8423065917925</v>
      </c>
      <c r="F323" s="9">
        <v>30.657429006289924</v>
      </c>
      <c r="G323" s="9">
        <v>9.236973176646357</v>
      </c>
      <c r="H323" s="9">
        <v>0</v>
      </c>
      <c r="I323" s="9">
        <v>364.18</v>
      </c>
      <c r="J323" s="9"/>
    </row>
    <row r="324" spans="1:10" hidden="1" x14ac:dyDescent="0.25">
      <c r="A324" s="12"/>
      <c r="B324" s="8" t="s">
        <v>612</v>
      </c>
      <c r="C324" t="s">
        <v>613</v>
      </c>
      <c r="D324" s="9">
        <v>296.96077031769676</v>
      </c>
      <c r="E324" s="9">
        <v>74.572826868936332</v>
      </c>
      <c r="F324" s="9">
        <v>28.77100522861031</v>
      </c>
      <c r="G324" s="9">
        <v>9.236973176646357</v>
      </c>
      <c r="H324" s="9">
        <v>0</v>
      </c>
      <c r="I324" s="9">
        <v>409.54</v>
      </c>
      <c r="J324" s="9"/>
    </row>
    <row r="325" spans="1:10" hidden="1" x14ac:dyDescent="0.25">
      <c r="A325" s="12"/>
      <c r="B325" s="8" t="s">
        <v>614</v>
      </c>
      <c r="C325" t="s">
        <v>615</v>
      </c>
      <c r="D325" s="9">
        <v>147.8728401414842</v>
      </c>
      <c r="E325" s="9">
        <v>51.339053160865703</v>
      </c>
      <c r="F325" s="9">
        <v>30.657429006289924</v>
      </c>
      <c r="G325" s="9">
        <v>9.236973176646357</v>
      </c>
      <c r="H325" s="9">
        <v>0</v>
      </c>
      <c r="I325" s="9">
        <v>239.11</v>
      </c>
      <c r="J325" s="9"/>
    </row>
    <row r="326" spans="1:10" hidden="1" x14ac:dyDescent="0.25">
      <c r="A326" s="12"/>
      <c r="B326" s="8"/>
      <c r="D326" s="9"/>
      <c r="E326" s="9"/>
      <c r="F326" s="9"/>
      <c r="G326" s="9"/>
      <c r="H326" s="9"/>
      <c r="I326" s="9"/>
      <c r="J326" s="9"/>
    </row>
    <row r="327" spans="1:10" hidden="1" x14ac:dyDescent="0.25">
      <c r="A327" s="12"/>
      <c r="B327" s="8" t="s">
        <v>616</v>
      </c>
      <c r="C327" t="s">
        <v>617</v>
      </c>
      <c r="D327" s="9">
        <v>98.320495174837873</v>
      </c>
      <c r="E327" s="9">
        <v>39.138319884382113</v>
      </c>
      <c r="F327" s="9">
        <v>30.657429006289924</v>
      </c>
      <c r="G327" s="9">
        <v>9.236973176646357</v>
      </c>
      <c r="H327" s="9">
        <v>0</v>
      </c>
      <c r="I327" s="9">
        <v>177.35</v>
      </c>
      <c r="J327" s="9"/>
    </row>
    <row r="328" spans="1:10" hidden="1" x14ac:dyDescent="0.25">
      <c r="A328" s="12"/>
      <c r="B328" s="8" t="s">
        <v>618</v>
      </c>
      <c r="C328" t="s">
        <v>619</v>
      </c>
      <c r="D328" s="9">
        <v>132.78070438427329</v>
      </c>
      <c r="E328" s="9">
        <v>42.741964887050678</v>
      </c>
      <c r="F328" s="9">
        <v>30.657429006289924</v>
      </c>
      <c r="G328" s="9">
        <v>9.236973176646357</v>
      </c>
      <c r="H328" s="9">
        <v>0</v>
      </c>
      <c r="I328" s="9">
        <v>215.42</v>
      </c>
      <c r="J328" s="9"/>
    </row>
    <row r="329" spans="1:10" hidden="1" x14ac:dyDescent="0.25">
      <c r="A329" s="12"/>
      <c r="B329" s="8" t="s">
        <v>620</v>
      </c>
      <c r="C329" t="s">
        <v>621</v>
      </c>
      <c r="D329" s="9">
        <v>179.05304897724582</v>
      </c>
      <c r="E329" s="9">
        <v>49.721274502965088</v>
      </c>
      <c r="F329" s="9">
        <v>31.205100425616262</v>
      </c>
      <c r="G329" s="9">
        <v>9.236973176646357</v>
      </c>
      <c r="H329" s="9">
        <v>0</v>
      </c>
      <c r="I329" s="9">
        <v>269.22000000000003</v>
      </c>
      <c r="J329" s="9"/>
    </row>
    <row r="330" spans="1:10" hidden="1" x14ac:dyDescent="0.25">
      <c r="A330" s="12"/>
      <c r="B330" s="8" t="s">
        <v>622</v>
      </c>
      <c r="C330" t="s">
        <v>623</v>
      </c>
      <c r="D330" s="9">
        <v>200.23282920056027</v>
      </c>
      <c r="E330" s="9">
        <v>53.175722667874076</v>
      </c>
      <c r="F330" s="9">
        <v>37.716305077607174</v>
      </c>
      <c r="G330" s="9">
        <v>9.236973176646357</v>
      </c>
      <c r="H330" s="9">
        <v>0</v>
      </c>
      <c r="I330" s="9">
        <v>300.36</v>
      </c>
      <c r="J330" s="9"/>
    </row>
    <row r="331" spans="1:10" hidden="1" x14ac:dyDescent="0.25">
      <c r="A331" s="12"/>
      <c r="B331" s="8"/>
      <c r="D331" s="9"/>
      <c r="E331" s="9"/>
      <c r="F331" s="9"/>
      <c r="G331" s="9"/>
      <c r="H331" s="9"/>
      <c r="I331" s="9"/>
      <c r="J331" s="9"/>
    </row>
    <row r="332" spans="1:10" hidden="1" x14ac:dyDescent="0.25">
      <c r="A332" s="12"/>
      <c r="B332" s="8" t="s">
        <v>624</v>
      </c>
      <c r="C332" t="s">
        <v>625</v>
      </c>
      <c r="D332" s="9">
        <v>164.70239242317814</v>
      </c>
      <c r="E332" s="9">
        <v>47.478157128235509</v>
      </c>
      <c r="F332" s="9">
        <v>35.556753656230818</v>
      </c>
      <c r="G332" s="9">
        <v>4.0642681977243953</v>
      </c>
      <c r="H332" s="9">
        <v>0</v>
      </c>
      <c r="I332" s="9">
        <v>251.8</v>
      </c>
      <c r="J332" s="9"/>
    </row>
    <row r="333" spans="1:10" hidden="1" x14ac:dyDescent="0.25">
      <c r="A333" s="12"/>
      <c r="B333" s="8" t="s">
        <v>626</v>
      </c>
      <c r="C333" t="s">
        <v>627</v>
      </c>
      <c r="D333" s="9">
        <v>207.41896667067462</v>
      </c>
      <c r="E333" s="9">
        <v>54.634247207553713</v>
      </c>
      <c r="F333" s="9">
        <v>35.556753656230818</v>
      </c>
      <c r="G333" s="9">
        <v>4.0642681977243953</v>
      </c>
      <c r="H333" s="9">
        <v>0</v>
      </c>
      <c r="I333" s="9">
        <v>301.67</v>
      </c>
      <c r="J333" s="9"/>
    </row>
    <row r="334" spans="1:10" hidden="1" x14ac:dyDescent="0.25">
      <c r="A334" s="12"/>
      <c r="B334" s="8" t="s">
        <v>628</v>
      </c>
      <c r="C334" t="s">
        <v>629</v>
      </c>
      <c r="D334" s="9">
        <v>274.45152159186546</v>
      </c>
      <c r="E334" s="9">
        <v>65.054173451647557</v>
      </c>
      <c r="F334" s="9">
        <v>46.258405928297847</v>
      </c>
      <c r="G334" s="9">
        <v>7.7722531443495733</v>
      </c>
      <c r="H334" s="9">
        <v>0</v>
      </c>
      <c r="I334" s="9">
        <v>393.54</v>
      </c>
      <c r="J334" s="9"/>
    </row>
    <row r="335" spans="1:10" hidden="1" x14ac:dyDescent="0.25">
      <c r="A335" s="12"/>
      <c r="B335" s="8" t="s">
        <v>630</v>
      </c>
      <c r="C335" t="s">
        <v>631</v>
      </c>
      <c r="D335" s="9">
        <v>329.55950315678609</v>
      </c>
      <c r="E335" s="9">
        <v>68.36971488729634</v>
      </c>
      <c r="F335" s="9">
        <v>46.258405928297847</v>
      </c>
      <c r="G335" s="9">
        <v>7.7722531443495733</v>
      </c>
      <c r="H335" s="9">
        <v>0</v>
      </c>
      <c r="I335" s="9">
        <v>451.96</v>
      </c>
      <c r="J335" s="9"/>
    </row>
    <row r="336" spans="1:10" hidden="1" x14ac:dyDescent="0.25">
      <c r="A336" s="12"/>
      <c r="B336" s="8" t="s">
        <v>632</v>
      </c>
      <c r="C336" t="s">
        <v>633</v>
      </c>
      <c r="D336" s="9">
        <v>309.55554314788964</v>
      </c>
      <c r="E336" s="9">
        <v>67.995636980373604</v>
      </c>
      <c r="F336" s="9">
        <v>46.258405928297847</v>
      </c>
      <c r="G336" s="9">
        <v>7.7722531443495733</v>
      </c>
      <c r="H336" s="9">
        <v>0</v>
      </c>
      <c r="I336" s="9">
        <v>431.58</v>
      </c>
      <c r="J336" s="9"/>
    </row>
    <row r="337" spans="1:10" hidden="1" x14ac:dyDescent="0.25">
      <c r="A337" s="12"/>
      <c r="B337" s="8" t="s">
        <v>634</v>
      </c>
      <c r="C337" t="s">
        <v>635</v>
      </c>
      <c r="D337" s="9">
        <v>338.18696884710158</v>
      </c>
      <c r="E337" s="9">
        <v>112.16292888199106</v>
      </c>
      <c r="F337" s="9">
        <v>46.258405928297847</v>
      </c>
      <c r="G337" s="9">
        <v>10.477366717510293</v>
      </c>
      <c r="H337" s="9">
        <v>0</v>
      </c>
      <c r="I337" s="9">
        <v>507.09</v>
      </c>
      <c r="J337" s="9"/>
    </row>
    <row r="338" spans="1:10" hidden="1" x14ac:dyDescent="0.25">
      <c r="B338" s="8"/>
      <c r="D338" s="9"/>
      <c r="E338" s="9"/>
      <c r="F338" s="9"/>
      <c r="G338" s="9"/>
      <c r="H338" s="9"/>
      <c r="I338" s="9"/>
      <c r="J338" s="9"/>
    </row>
    <row r="339" spans="1:10" hidden="1" x14ac:dyDescent="0.25">
      <c r="A339" s="7"/>
      <c r="B339" s="8"/>
      <c r="D339" s="9"/>
      <c r="E339" s="9"/>
      <c r="F339" s="9"/>
      <c r="G339" s="9"/>
      <c r="H339" s="9"/>
      <c r="I339" s="9"/>
      <c r="J339" s="9"/>
    </row>
    <row r="340" spans="1:10" hidden="1" x14ac:dyDescent="0.25">
      <c r="A340" s="7" t="s">
        <v>636</v>
      </c>
      <c r="B340" s="8"/>
      <c r="E340" s="9"/>
      <c r="F340" s="9"/>
      <c r="G340" s="9"/>
      <c r="H340" s="9"/>
      <c r="I340" s="9"/>
      <c r="J340" s="9"/>
    </row>
    <row r="341" spans="1:10" hidden="1" x14ac:dyDescent="0.25">
      <c r="A341" t="s">
        <v>637</v>
      </c>
    </row>
    <row r="342" spans="1:10" hidden="1" x14ac:dyDescent="0.25">
      <c r="B342" t="s">
        <v>504</v>
      </c>
      <c r="C342" t="s">
        <v>505</v>
      </c>
    </row>
    <row r="343" spans="1:10" hidden="1" x14ac:dyDescent="0.25">
      <c r="B343" t="s">
        <v>506</v>
      </c>
      <c r="C343" t="s">
        <v>507</v>
      </c>
    </row>
    <row r="344" spans="1:10" hidden="1" x14ac:dyDescent="0.25">
      <c r="B344" t="s">
        <v>508</v>
      </c>
      <c r="C344" t="s">
        <v>509</v>
      </c>
    </row>
    <row r="345" spans="1:10" hidden="1" x14ac:dyDescent="0.25">
      <c r="B345" t="s">
        <v>394</v>
      </c>
      <c r="C345" t="s">
        <v>395</v>
      </c>
    </row>
    <row r="346" spans="1:10" hidden="1" x14ac:dyDescent="0.25">
      <c r="B346" t="s">
        <v>396</v>
      </c>
      <c r="C346" t="s">
        <v>397</v>
      </c>
    </row>
    <row r="347" spans="1:10" hidden="1" x14ac:dyDescent="0.25">
      <c r="B347" t="s">
        <v>398</v>
      </c>
      <c r="C347" t="s">
        <v>399</v>
      </c>
    </row>
    <row r="348" spans="1:10" hidden="1" x14ac:dyDescent="0.25">
      <c r="B348" t="s">
        <v>400</v>
      </c>
      <c r="C348" t="s">
        <v>401</v>
      </c>
    </row>
    <row r="349" spans="1:10" hidden="1" x14ac:dyDescent="0.25">
      <c r="B349" t="s">
        <v>402</v>
      </c>
      <c r="C349" t="s">
        <v>403</v>
      </c>
    </row>
    <row r="350" spans="1:10" hidden="1" x14ac:dyDescent="0.25">
      <c r="B350" t="s">
        <v>404</v>
      </c>
      <c r="C350" t="s">
        <v>405</v>
      </c>
    </row>
    <row r="351" spans="1:10" hidden="1" x14ac:dyDescent="0.25">
      <c r="B351" t="s">
        <v>406</v>
      </c>
      <c r="C351" t="s">
        <v>407</v>
      </c>
    </row>
    <row r="352" spans="1:10" hidden="1" x14ac:dyDescent="0.25">
      <c r="A352" t="s">
        <v>638</v>
      </c>
    </row>
    <row r="353" spans="2:3" hidden="1" x14ac:dyDescent="0.25">
      <c r="B353" t="s">
        <v>639</v>
      </c>
      <c r="C353" t="s">
        <v>640</v>
      </c>
    </row>
    <row r="354" spans="2:3" hidden="1" x14ac:dyDescent="0.25">
      <c r="B354" t="s">
        <v>641</v>
      </c>
      <c r="C354" t="s">
        <v>642</v>
      </c>
    </row>
  </sheetData>
  <sheetProtection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77C7-545C-468D-84A0-CB9FB948DB69}">
  <sheetPr>
    <tabColor rgb="FFFFC000"/>
    <pageSetUpPr fitToPage="1"/>
  </sheetPr>
  <dimension ref="A1:O234"/>
  <sheetViews>
    <sheetView zoomScale="81" zoomScaleNormal="110" workbookViewId="0">
      <pane ySplit="4" topLeftCell="A5" activePane="bottomLeft" state="frozen"/>
      <selection activeCell="G9" sqref="G9"/>
      <selection pane="bottomLeft"/>
    </sheetView>
  </sheetViews>
  <sheetFormatPr defaultColWidth="0" defaultRowHeight="15" zeroHeight="1" x14ac:dyDescent="0.25"/>
  <cols>
    <col min="1" max="1" width="9.140625" style="12" customWidth="1"/>
    <col min="2" max="2" width="12.85546875" style="8" customWidth="1"/>
    <col min="3" max="3" width="127.42578125" customWidth="1"/>
    <col min="4" max="4" width="18.42578125" customWidth="1"/>
    <col min="5" max="7" width="18.42578125" style="9" customWidth="1"/>
    <col min="8" max="8" width="42.140625" style="9" customWidth="1"/>
    <col min="9" max="9" width="18.42578125" style="9" customWidth="1"/>
    <col min="10" max="10" width="7.42578125" customWidth="1"/>
    <col min="11" max="13" width="14.140625" hidden="1" customWidth="1"/>
    <col min="14" max="15" width="9.140625" hidden="1" customWidth="1"/>
  </cols>
  <sheetData>
    <row r="1" spans="1:13" x14ac:dyDescent="0.25">
      <c r="A1" s="7" t="s">
        <v>14</v>
      </c>
      <c r="B1"/>
      <c r="E1"/>
      <c r="F1"/>
      <c r="G1"/>
      <c r="H1"/>
      <c r="I1"/>
    </row>
    <row r="2" spans="1:13" x14ac:dyDescent="0.25">
      <c r="A2" s="7" t="s">
        <v>58</v>
      </c>
      <c r="B2"/>
      <c r="D2" s="10" t="s">
        <v>59</v>
      </c>
      <c r="E2" s="10" t="s">
        <v>60</v>
      </c>
      <c r="F2" s="10" t="s">
        <v>61</v>
      </c>
      <c r="G2" s="10" t="s">
        <v>62</v>
      </c>
      <c r="H2" s="9" t="s">
        <v>63</v>
      </c>
      <c r="I2" s="10" t="s">
        <v>64</v>
      </c>
    </row>
    <row r="3" spans="1:13" s="12" customFormat="1" ht="15" customHeight="1" x14ac:dyDescent="0.25">
      <c r="A3" s="7"/>
      <c r="B3" s="8"/>
      <c r="C3"/>
      <c r="D3"/>
      <c r="E3" s="9"/>
      <c r="F3" s="9"/>
      <c r="G3" s="9"/>
      <c r="H3" s="11" t="s">
        <v>65</v>
      </c>
      <c r="I3" s="9"/>
      <c r="K3" s="80"/>
      <c r="L3" s="81"/>
      <c r="M3" s="81"/>
    </row>
    <row r="4" spans="1:13" s="12" customFormat="1" ht="15" customHeight="1" x14ac:dyDescent="0.15">
      <c r="B4" s="13" t="s">
        <v>66</v>
      </c>
      <c r="C4" s="7" t="s">
        <v>67</v>
      </c>
      <c r="D4" s="13" t="s">
        <v>643</v>
      </c>
      <c r="E4" s="11" t="s">
        <v>644</v>
      </c>
      <c r="F4" s="11" t="s">
        <v>70</v>
      </c>
      <c r="G4" s="11" t="s">
        <v>71</v>
      </c>
      <c r="H4" s="11" t="s">
        <v>72</v>
      </c>
      <c r="I4" s="11" t="s">
        <v>73</v>
      </c>
      <c r="K4" s="47"/>
      <c r="L4" s="47"/>
      <c r="M4" s="47"/>
    </row>
    <row r="5" spans="1:13" x14ac:dyDescent="0.25">
      <c r="B5"/>
      <c r="E5"/>
      <c r="F5"/>
      <c r="G5"/>
      <c r="H5"/>
      <c r="I5"/>
    </row>
    <row r="6" spans="1:13" x14ac:dyDescent="0.25">
      <c r="A6"/>
      <c r="B6" s="8" t="s">
        <v>645</v>
      </c>
      <c r="C6" t="s">
        <v>646</v>
      </c>
      <c r="D6" s="9">
        <v>50.017654215042704</v>
      </c>
      <c r="E6" s="9">
        <v>28.280799399447279</v>
      </c>
      <c r="F6" s="9">
        <v>3.3976934412831632</v>
      </c>
      <c r="G6" s="9">
        <v>0.86393821134031312</v>
      </c>
      <c r="H6" s="9">
        <v>0</v>
      </c>
      <c r="I6" s="9">
        <v>82.56</v>
      </c>
      <c r="J6" s="9"/>
      <c r="K6" s="9"/>
      <c r="L6" s="9"/>
      <c r="M6" s="9"/>
    </row>
    <row r="7" spans="1:13" x14ac:dyDescent="0.25">
      <c r="A7"/>
      <c r="B7" s="8" t="s">
        <v>647</v>
      </c>
      <c r="C7" t="s">
        <v>648</v>
      </c>
      <c r="D7" s="9">
        <v>73.291392550897413</v>
      </c>
      <c r="E7" s="9">
        <v>31.539070749834899</v>
      </c>
      <c r="F7" s="9">
        <v>3.3976934412831632</v>
      </c>
      <c r="G7" s="9">
        <v>0.86393821134031312</v>
      </c>
      <c r="H7" s="9">
        <v>0</v>
      </c>
      <c r="I7" s="9">
        <v>109.09</v>
      </c>
      <c r="K7" s="9"/>
      <c r="L7" s="9"/>
      <c r="M7" s="9"/>
    </row>
    <row r="8" spans="1:13" x14ac:dyDescent="0.25">
      <c r="A8"/>
      <c r="B8" s="8" t="s">
        <v>649</v>
      </c>
      <c r="C8" t="s">
        <v>650</v>
      </c>
      <c r="D8" s="9">
        <v>103.29022194145018</v>
      </c>
      <c r="E8" s="9">
        <v>36.644060113527701</v>
      </c>
      <c r="F8" s="9">
        <v>3.4626175197790205</v>
      </c>
      <c r="G8" s="9">
        <v>0.86393821134031312</v>
      </c>
      <c r="H8" s="9">
        <v>0</v>
      </c>
      <c r="I8" s="9">
        <v>144.26</v>
      </c>
      <c r="K8" s="9"/>
      <c r="L8" s="9"/>
      <c r="M8" s="9"/>
    </row>
    <row r="9" spans="1:13" x14ac:dyDescent="0.25">
      <c r="A9"/>
      <c r="B9" s="8" t="s">
        <v>651</v>
      </c>
      <c r="C9" t="s">
        <v>652</v>
      </c>
      <c r="D9" s="9">
        <v>93.820960400430664</v>
      </c>
      <c r="E9" s="9">
        <v>37.656529689869679</v>
      </c>
      <c r="F9" s="9">
        <v>3.4626175197790205</v>
      </c>
      <c r="G9" s="9">
        <v>0.86393821134031312</v>
      </c>
      <c r="H9" s="9">
        <v>0</v>
      </c>
      <c r="I9" s="9">
        <v>135.80000000000001</v>
      </c>
      <c r="K9" s="9"/>
      <c r="L9" s="9"/>
      <c r="M9" s="9"/>
    </row>
    <row r="10" spans="1:13" x14ac:dyDescent="0.25">
      <c r="A10"/>
      <c r="B10" s="8" t="s">
        <v>653</v>
      </c>
      <c r="C10" t="s">
        <v>654</v>
      </c>
      <c r="D10" s="9">
        <v>208.85306335045158</v>
      </c>
      <c r="E10" s="9">
        <v>54.022789441811518</v>
      </c>
      <c r="F10" s="9">
        <v>4.5879682137072031</v>
      </c>
      <c r="G10" s="9">
        <v>0.71722379959842286</v>
      </c>
      <c r="H10" s="9">
        <v>0</v>
      </c>
      <c r="I10" s="9">
        <v>268.18</v>
      </c>
      <c r="K10" s="9"/>
      <c r="L10" s="9"/>
      <c r="M10" s="9"/>
    </row>
    <row r="11" spans="1:13" x14ac:dyDescent="0.25">
      <c r="A11"/>
      <c r="B11" s="8" t="s">
        <v>655</v>
      </c>
      <c r="C11" t="s">
        <v>656</v>
      </c>
      <c r="D11" s="9">
        <v>181.43307631300308</v>
      </c>
      <c r="E11" s="9">
        <v>50.19999593848808</v>
      </c>
      <c r="F11" s="9">
        <v>5.0099747239302701</v>
      </c>
      <c r="G11" s="9">
        <v>0.71722379959842286</v>
      </c>
      <c r="H11" s="9">
        <v>0</v>
      </c>
      <c r="I11" s="9">
        <v>237.36</v>
      </c>
      <c r="K11" s="9"/>
      <c r="L11" s="9"/>
      <c r="M11" s="9"/>
    </row>
    <row r="12" spans="1:13" x14ac:dyDescent="0.25">
      <c r="A12"/>
      <c r="B12" s="8" t="s">
        <v>657</v>
      </c>
      <c r="C12" t="s">
        <v>658</v>
      </c>
      <c r="D12" s="9">
        <v>261.88692176165466</v>
      </c>
      <c r="E12" s="9">
        <v>59.502451479687934</v>
      </c>
      <c r="F12" s="9">
        <v>5.0099747239302701</v>
      </c>
      <c r="G12" s="9">
        <v>0.71722379959842286</v>
      </c>
      <c r="H12" s="9">
        <v>0</v>
      </c>
      <c r="I12" s="9">
        <v>327.12</v>
      </c>
      <c r="K12" s="9"/>
      <c r="L12" s="9"/>
      <c r="M12" s="9"/>
    </row>
    <row r="13" spans="1:13" x14ac:dyDescent="0.25">
      <c r="A13"/>
      <c r="B13" s="8" t="s">
        <v>659</v>
      </c>
      <c r="C13" t="s">
        <v>660</v>
      </c>
      <c r="D13" s="9">
        <v>350.56790508784928</v>
      </c>
      <c r="E13" s="9">
        <v>76.155325594651643</v>
      </c>
      <c r="F13" s="9">
        <v>5.0099747239302701</v>
      </c>
      <c r="G13" s="9">
        <v>0.44521063261351368</v>
      </c>
      <c r="H13" s="9">
        <v>0</v>
      </c>
      <c r="I13" s="9">
        <v>432.18</v>
      </c>
      <c r="K13" s="9"/>
      <c r="L13" s="9"/>
      <c r="M13" s="9"/>
    </row>
    <row r="14" spans="1:13" x14ac:dyDescent="0.25">
      <c r="A14"/>
      <c r="B14" s="8" t="s">
        <v>661</v>
      </c>
      <c r="C14" t="s">
        <v>662</v>
      </c>
      <c r="D14" s="9">
        <v>176.2414649832547</v>
      </c>
      <c r="E14" s="9">
        <v>53.24588912439004</v>
      </c>
      <c r="F14" s="9">
        <v>4.111858304737587</v>
      </c>
      <c r="G14" s="9">
        <v>0.43699965863540269</v>
      </c>
      <c r="H14" s="9">
        <v>0</v>
      </c>
      <c r="I14" s="9">
        <v>234.04</v>
      </c>
      <c r="K14" s="9"/>
      <c r="L14" s="9"/>
      <c r="M14" s="9"/>
    </row>
    <row r="15" spans="1:13" x14ac:dyDescent="0.25">
      <c r="A15"/>
      <c r="B15" s="8" t="s">
        <v>663</v>
      </c>
      <c r="C15" t="s">
        <v>664</v>
      </c>
      <c r="D15" s="9">
        <v>419.92284565325753</v>
      </c>
      <c r="E15" s="9">
        <v>92.730499312320731</v>
      </c>
      <c r="F15" s="9">
        <v>5.0099747239302701</v>
      </c>
      <c r="G15" s="9">
        <v>0.71722379959842286</v>
      </c>
      <c r="H15" s="9">
        <v>0</v>
      </c>
      <c r="I15" s="9">
        <v>518.38</v>
      </c>
      <c r="K15" s="9"/>
      <c r="L15" s="9"/>
      <c r="M15" s="9"/>
    </row>
    <row r="16" spans="1:13" x14ac:dyDescent="0.25">
      <c r="A16"/>
      <c r="D16" s="9"/>
      <c r="K16" s="9"/>
      <c r="L16" s="9"/>
      <c r="M16" s="9"/>
    </row>
    <row r="17" spans="1:13" x14ac:dyDescent="0.25">
      <c r="A17"/>
      <c r="B17" s="8" t="s">
        <v>665</v>
      </c>
      <c r="C17" t="s">
        <v>666</v>
      </c>
      <c r="D17" s="9">
        <v>119.67080955418312</v>
      </c>
      <c r="E17" s="9">
        <v>45.673123935793043</v>
      </c>
      <c r="F17" s="9">
        <v>3.4626175197790205</v>
      </c>
      <c r="G17" s="9">
        <v>0.94911521809217503</v>
      </c>
      <c r="H17" s="9">
        <v>0</v>
      </c>
      <c r="I17" s="9">
        <v>169.76</v>
      </c>
      <c r="K17" s="9"/>
      <c r="L17" s="9"/>
      <c r="M17" s="9"/>
    </row>
    <row r="18" spans="1:13" x14ac:dyDescent="0.25">
      <c r="A18"/>
      <c r="B18" s="8" t="s">
        <v>667</v>
      </c>
      <c r="C18" t="s">
        <v>668</v>
      </c>
      <c r="D18" s="9">
        <v>109.57698021261514</v>
      </c>
      <c r="E18" s="9">
        <v>34.247817796077385</v>
      </c>
      <c r="F18" s="9">
        <v>3.4626175197790205</v>
      </c>
      <c r="G18" s="9">
        <v>0.94911521809217503</v>
      </c>
      <c r="H18" s="9">
        <v>0</v>
      </c>
      <c r="I18" s="9">
        <v>148.24</v>
      </c>
      <c r="K18" s="9"/>
      <c r="L18" s="9"/>
      <c r="M18" s="9"/>
    </row>
    <row r="19" spans="1:13" x14ac:dyDescent="0.25">
      <c r="A19"/>
      <c r="B19" s="8" t="s">
        <v>669</v>
      </c>
      <c r="C19" t="s">
        <v>670</v>
      </c>
      <c r="D19" s="9">
        <v>221.94394534294128</v>
      </c>
      <c r="E19" s="9">
        <v>56.461560926380265</v>
      </c>
      <c r="F19" s="9">
        <v>4.5879682137072031</v>
      </c>
      <c r="G19" s="9">
        <v>0.83831353199815672</v>
      </c>
      <c r="H19" s="9">
        <v>0</v>
      </c>
      <c r="I19" s="9">
        <v>283.83</v>
      </c>
      <c r="K19" s="9"/>
      <c r="L19" s="9"/>
      <c r="M19" s="9"/>
    </row>
    <row r="20" spans="1:13" x14ac:dyDescent="0.25">
      <c r="A20"/>
      <c r="B20" s="8" t="s">
        <v>671</v>
      </c>
      <c r="C20" t="s">
        <v>672</v>
      </c>
      <c r="D20" s="9">
        <v>197.51413080286042</v>
      </c>
      <c r="E20" s="9">
        <v>50.870682259274332</v>
      </c>
      <c r="F20" s="9">
        <v>5.0099747239302701</v>
      </c>
      <c r="G20" s="9">
        <v>0.83831353199815672</v>
      </c>
      <c r="H20" s="9">
        <v>0</v>
      </c>
      <c r="I20" s="9">
        <v>254.23</v>
      </c>
      <c r="K20" s="9"/>
      <c r="L20" s="9"/>
      <c r="M20" s="9"/>
    </row>
    <row r="21" spans="1:13" x14ac:dyDescent="0.25">
      <c r="A21"/>
      <c r="B21" s="8" t="s">
        <v>673</v>
      </c>
      <c r="C21" t="s">
        <v>674</v>
      </c>
      <c r="D21" s="9">
        <v>280.31463202146887</v>
      </c>
      <c r="E21" s="9">
        <v>61.91968643747591</v>
      </c>
      <c r="F21" s="9">
        <v>5.0099747239302701</v>
      </c>
      <c r="G21" s="9">
        <v>0.83831353199815672</v>
      </c>
      <c r="H21" s="9">
        <v>0</v>
      </c>
      <c r="I21" s="9">
        <v>348.08</v>
      </c>
      <c r="K21" s="9"/>
      <c r="L21" s="9"/>
      <c r="M21" s="9"/>
    </row>
    <row r="22" spans="1:13" x14ac:dyDescent="0.25">
      <c r="A22"/>
      <c r="B22" s="8" t="s">
        <v>675</v>
      </c>
      <c r="C22" t="s">
        <v>676</v>
      </c>
      <c r="D22" s="9">
        <v>363.38724386567156</v>
      </c>
      <c r="E22" s="9">
        <v>79.251458533828753</v>
      </c>
      <c r="F22" s="9">
        <v>5.0099747239302701</v>
      </c>
      <c r="G22" s="9">
        <v>0.52782703866550607</v>
      </c>
      <c r="H22" s="9">
        <v>0</v>
      </c>
      <c r="I22" s="9">
        <v>448.18</v>
      </c>
      <c r="K22" s="9"/>
      <c r="L22" s="9"/>
      <c r="M22" s="9"/>
    </row>
    <row r="23" spans="1:13" x14ac:dyDescent="0.25">
      <c r="A23"/>
      <c r="B23" s="8" t="s">
        <v>677</v>
      </c>
      <c r="C23" t="s">
        <v>678</v>
      </c>
      <c r="D23" s="9">
        <v>236.7344390527405</v>
      </c>
      <c r="E23" s="9">
        <v>59.059546130849206</v>
      </c>
      <c r="F23" s="9">
        <v>4.111858304737587</v>
      </c>
      <c r="G23" s="9">
        <v>0.52375694380566651</v>
      </c>
      <c r="H23" s="9">
        <v>0</v>
      </c>
      <c r="I23" s="9">
        <v>300.43</v>
      </c>
      <c r="K23" s="9"/>
      <c r="L23" s="9"/>
      <c r="M23" s="9"/>
    </row>
    <row r="24" spans="1:13" x14ac:dyDescent="0.25">
      <c r="A24"/>
      <c r="B24" s="8" t="s">
        <v>679</v>
      </c>
      <c r="C24" t="s">
        <v>680</v>
      </c>
      <c r="D24" s="9">
        <v>413.04750533050139</v>
      </c>
      <c r="E24" s="9">
        <v>93.201355929680616</v>
      </c>
      <c r="F24" s="9">
        <v>5.0099747239302701</v>
      </c>
      <c r="G24" s="9">
        <v>0.83831353199815672</v>
      </c>
      <c r="H24" s="9">
        <v>0</v>
      </c>
      <c r="I24" s="9">
        <v>512.1</v>
      </c>
      <c r="K24" s="9"/>
      <c r="L24" s="9"/>
      <c r="M24" s="9"/>
    </row>
    <row r="25" spans="1:13" x14ac:dyDescent="0.25">
      <c r="A25"/>
      <c r="D25" s="9"/>
      <c r="K25" s="9"/>
      <c r="L25" s="9"/>
      <c r="M25" s="9"/>
    </row>
    <row r="26" spans="1:13" x14ac:dyDescent="0.25">
      <c r="A26"/>
      <c r="B26" s="8" t="s">
        <v>681</v>
      </c>
      <c r="C26" t="s">
        <v>682</v>
      </c>
      <c r="D26" s="9">
        <v>96.062143006581877</v>
      </c>
      <c r="E26" s="9">
        <v>34.459040478640702</v>
      </c>
      <c r="F26" s="9">
        <v>0</v>
      </c>
      <c r="G26" s="9">
        <v>0</v>
      </c>
      <c r="H26" s="9">
        <v>0</v>
      </c>
      <c r="I26" s="9">
        <v>130.52000000000001</v>
      </c>
      <c r="K26" s="9"/>
      <c r="L26" s="9"/>
      <c r="M26" s="9"/>
    </row>
    <row r="27" spans="1:13" x14ac:dyDescent="0.25">
      <c r="A27"/>
      <c r="B27" s="8" t="s">
        <v>683</v>
      </c>
      <c r="C27" t="s">
        <v>684</v>
      </c>
      <c r="D27" s="9">
        <v>115.46216395986394</v>
      </c>
      <c r="E27" s="9">
        <v>41.418140977469065</v>
      </c>
      <c r="F27" s="9">
        <v>0</v>
      </c>
      <c r="G27" s="9">
        <v>0</v>
      </c>
      <c r="H27" s="9">
        <v>0</v>
      </c>
      <c r="I27" s="9">
        <v>156.88</v>
      </c>
      <c r="K27" s="9"/>
      <c r="L27" s="9"/>
      <c r="M27" s="9"/>
    </row>
    <row r="28" spans="1:13" x14ac:dyDescent="0.25">
      <c r="A28"/>
      <c r="B28" s="8" t="s">
        <v>685</v>
      </c>
      <c r="C28" t="s">
        <v>686</v>
      </c>
      <c r="D28" s="9">
        <v>125.76116981778148</v>
      </c>
      <c r="E28" s="9">
        <v>45.112560533812115</v>
      </c>
      <c r="F28" s="9">
        <v>0</v>
      </c>
      <c r="G28" s="9">
        <v>0</v>
      </c>
      <c r="H28" s="9">
        <v>0</v>
      </c>
      <c r="I28" s="9">
        <v>170.87</v>
      </c>
      <c r="K28" s="9"/>
      <c r="L28" s="9"/>
      <c r="M28" s="9"/>
    </row>
    <row r="29" spans="1:13" x14ac:dyDescent="0.25">
      <c r="A29"/>
      <c r="B29" s="8" t="s">
        <v>687</v>
      </c>
      <c r="C29" t="s">
        <v>688</v>
      </c>
      <c r="D29" s="9">
        <v>158.21836140788236</v>
      </c>
      <c r="E29" s="9">
        <v>56.755478792981584</v>
      </c>
      <c r="F29" s="9">
        <v>0</v>
      </c>
      <c r="G29" s="9">
        <v>0</v>
      </c>
      <c r="H29" s="9">
        <v>0</v>
      </c>
      <c r="I29" s="9">
        <v>214.97</v>
      </c>
      <c r="K29" s="9"/>
      <c r="L29" s="9"/>
      <c r="M29" s="9"/>
    </row>
    <row r="30" spans="1:13" x14ac:dyDescent="0.25">
      <c r="A30"/>
      <c r="B30" s="8" t="s">
        <v>689</v>
      </c>
      <c r="C30" t="s">
        <v>690</v>
      </c>
      <c r="D30" s="9">
        <v>211.03288399548077</v>
      </c>
      <c r="E30" s="9">
        <v>75.700900108238329</v>
      </c>
      <c r="F30" s="9">
        <v>0</v>
      </c>
      <c r="G30" s="9">
        <v>0</v>
      </c>
      <c r="H30" s="9">
        <v>0</v>
      </c>
      <c r="I30" s="9">
        <v>286.73</v>
      </c>
      <c r="K30" s="9"/>
      <c r="L30" s="9"/>
      <c r="M30" s="9"/>
    </row>
    <row r="31" spans="1:13" x14ac:dyDescent="0.25">
      <c r="A31"/>
      <c r="D31" s="9"/>
      <c r="K31" s="9"/>
      <c r="L31" s="9"/>
      <c r="M31" s="9"/>
    </row>
    <row r="32" spans="1:13" x14ac:dyDescent="0.25">
      <c r="A32"/>
      <c r="B32" s="8" t="s">
        <v>691</v>
      </c>
      <c r="C32" t="s">
        <v>692</v>
      </c>
      <c r="D32" s="9">
        <v>119.78978950521072</v>
      </c>
      <c r="E32" s="9">
        <v>43.006024773448452</v>
      </c>
      <c r="F32" s="9">
        <v>8.2979566808146288</v>
      </c>
      <c r="G32" s="9">
        <v>0.64649942684538875</v>
      </c>
      <c r="H32" s="9">
        <v>0</v>
      </c>
      <c r="I32" s="9">
        <v>171.74</v>
      </c>
      <c r="K32" s="9"/>
      <c r="L32" s="9"/>
      <c r="M32" s="9"/>
    </row>
    <row r="33" spans="1:13" x14ac:dyDescent="0.25">
      <c r="A33"/>
      <c r="B33" s="8" t="s">
        <v>693</v>
      </c>
      <c r="C33" t="s">
        <v>694</v>
      </c>
      <c r="D33" s="9">
        <v>140.46209522182428</v>
      </c>
      <c r="E33" s="9">
        <v>50.42848166728762</v>
      </c>
      <c r="F33" s="9">
        <v>10.042574730534907</v>
      </c>
      <c r="G33" s="9">
        <v>0.64649942684538875</v>
      </c>
      <c r="H33" s="9">
        <v>0</v>
      </c>
      <c r="I33" s="9">
        <v>201.58</v>
      </c>
      <c r="K33" s="9"/>
      <c r="L33" s="9"/>
      <c r="M33" s="9"/>
    </row>
    <row r="34" spans="1:13" x14ac:dyDescent="0.25">
      <c r="A34"/>
      <c r="B34" s="8" t="s">
        <v>695</v>
      </c>
      <c r="C34" t="s">
        <v>696</v>
      </c>
      <c r="D34" s="9">
        <v>151.24401208480208</v>
      </c>
      <c r="E34" s="9">
        <v>54.29185846228112</v>
      </c>
      <c r="F34" s="9">
        <v>8.9731840070621764</v>
      </c>
      <c r="G34" s="9">
        <v>0.64649942684538875</v>
      </c>
      <c r="H34" s="9">
        <v>0</v>
      </c>
      <c r="I34" s="9">
        <v>215.16</v>
      </c>
      <c r="K34" s="9"/>
      <c r="L34" s="9"/>
      <c r="M34" s="9"/>
    </row>
    <row r="35" spans="1:13" x14ac:dyDescent="0.25">
      <c r="A35"/>
      <c r="B35" s="8" t="s">
        <v>697</v>
      </c>
      <c r="C35" t="s">
        <v>698</v>
      </c>
      <c r="D35" s="9">
        <v>184.2862689310335</v>
      </c>
      <c r="E35" s="9">
        <v>66.148943816378107</v>
      </c>
      <c r="F35" s="9">
        <v>10.048589062728254</v>
      </c>
      <c r="G35" s="9">
        <v>0.64649942684538875</v>
      </c>
      <c r="H35" s="9">
        <v>0</v>
      </c>
      <c r="I35" s="9">
        <v>261.13</v>
      </c>
      <c r="K35" s="9"/>
      <c r="L35" s="9"/>
      <c r="M35" s="9"/>
    </row>
    <row r="36" spans="1:13" x14ac:dyDescent="0.25">
      <c r="A36"/>
      <c r="B36" s="8" t="s">
        <v>699</v>
      </c>
      <c r="C36" t="s">
        <v>700</v>
      </c>
      <c r="D36" s="9">
        <v>250.71940457419632</v>
      </c>
      <c r="E36" s="9">
        <v>89.989892563985478</v>
      </c>
      <c r="F36" s="9">
        <v>12.630518196901487</v>
      </c>
      <c r="G36" s="9">
        <v>0.64649942684538875</v>
      </c>
      <c r="H36" s="9">
        <v>0</v>
      </c>
      <c r="I36" s="9">
        <v>353.99</v>
      </c>
      <c r="K36" s="9"/>
      <c r="L36" s="9"/>
      <c r="M36" s="9"/>
    </row>
    <row r="37" spans="1:13" x14ac:dyDescent="0.25">
      <c r="A37"/>
      <c r="D37" s="9"/>
      <c r="K37" s="9"/>
      <c r="L37" s="9"/>
      <c r="M37" s="9"/>
    </row>
    <row r="38" spans="1:13" x14ac:dyDescent="0.25">
      <c r="A38"/>
      <c r="B38" s="8" t="s">
        <v>701</v>
      </c>
      <c r="C38" t="s">
        <v>702</v>
      </c>
      <c r="D38" s="9">
        <v>39.45715798436801</v>
      </c>
      <c r="E38" s="9">
        <v>24.758376704467732</v>
      </c>
      <c r="F38" s="9">
        <v>0</v>
      </c>
      <c r="G38" s="9">
        <v>0</v>
      </c>
      <c r="H38" s="9">
        <v>0</v>
      </c>
      <c r="I38" s="9">
        <v>64.22</v>
      </c>
      <c r="K38" s="9"/>
      <c r="L38" s="9"/>
      <c r="M38" s="9"/>
    </row>
    <row r="39" spans="1:13" x14ac:dyDescent="0.25">
      <c r="A39"/>
      <c r="B39" s="8" t="s">
        <v>703</v>
      </c>
      <c r="C39" t="s">
        <v>704</v>
      </c>
      <c r="D39" s="9">
        <v>54.786220836067173</v>
      </c>
      <c r="E39" s="9">
        <v>23.80320010658809</v>
      </c>
      <c r="F39" s="9">
        <v>0</v>
      </c>
      <c r="G39" s="9">
        <v>0</v>
      </c>
      <c r="H39" s="9">
        <v>0</v>
      </c>
      <c r="I39" s="9">
        <v>78.59</v>
      </c>
      <c r="K39" s="9"/>
      <c r="L39" s="9"/>
      <c r="M39" s="9"/>
    </row>
    <row r="40" spans="1:13" x14ac:dyDescent="0.25">
      <c r="A40"/>
      <c r="B40" s="8" t="s">
        <v>705</v>
      </c>
      <c r="C40" t="s">
        <v>706</v>
      </c>
      <c r="D40" s="9">
        <v>79.807129417846809</v>
      </c>
      <c r="E40" s="9">
        <v>22.142975465152148</v>
      </c>
      <c r="F40" s="9">
        <v>8.2994613677203368</v>
      </c>
      <c r="G40" s="9">
        <v>1.2535892168305767</v>
      </c>
      <c r="H40" s="9">
        <v>0</v>
      </c>
      <c r="I40" s="9">
        <v>111.5</v>
      </c>
      <c r="K40" s="9"/>
      <c r="L40" s="9"/>
      <c r="M40" s="9"/>
    </row>
    <row r="41" spans="1:13" x14ac:dyDescent="0.25">
      <c r="A41"/>
      <c r="B41" s="8" t="s">
        <v>707</v>
      </c>
      <c r="C41" t="s">
        <v>708</v>
      </c>
      <c r="D41" s="9">
        <v>84.830725927409219</v>
      </c>
      <c r="E41" s="9">
        <v>30.462667838094518</v>
      </c>
      <c r="F41" s="9">
        <v>8.2994613677203368</v>
      </c>
      <c r="G41" s="9">
        <v>1.2535892168305767</v>
      </c>
      <c r="H41" s="9">
        <v>0</v>
      </c>
      <c r="I41" s="9">
        <v>124.85</v>
      </c>
      <c r="K41" s="9"/>
      <c r="L41" s="9"/>
      <c r="M41" s="9"/>
    </row>
    <row r="42" spans="1:13" x14ac:dyDescent="0.25">
      <c r="A42"/>
      <c r="B42" s="8" t="s">
        <v>709</v>
      </c>
      <c r="C42" t="s">
        <v>710</v>
      </c>
      <c r="D42" s="9">
        <v>82.887853328084262</v>
      </c>
      <c r="E42" s="9">
        <v>26.033603626458557</v>
      </c>
      <c r="F42" s="9">
        <v>0</v>
      </c>
      <c r="G42" s="9">
        <v>0</v>
      </c>
      <c r="H42" s="9">
        <v>0</v>
      </c>
      <c r="I42" s="9">
        <v>108.92</v>
      </c>
      <c r="K42" s="9"/>
      <c r="L42" s="9"/>
      <c r="M42" s="9"/>
    </row>
    <row r="43" spans="1:13" x14ac:dyDescent="0.25">
      <c r="A43"/>
      <c r="B43" s="8" t="s">
        <v>711</v>
      </c>
      <c r="C43" t="s">
        <v>712</v>
      </c>
      <c r="D43" s="9">
        <v>105.09748794016973</v>
      </c>
      <c r="E43" s="9">
        <v>28.512797781491617</v>
      </c>
      <c r="F43" s="9">
        <v>0</v>
      </c>
      <c r="G43" s="9">
        <v>0</v>
      </c>
      <c r="H43" s="9">
        <v>0</v>
      </c>
      <c r="I43" s="9">
        <v>133.61000000000001</v>
      </c>
      <c r="K43" s="9"/>
      <c r="L43" s="9"/>
      <c r="M43" s="9"/>
    </row>
    <row r="44" spans="1:13" x14ac:dyDescent="0.25">
      <c r="A44"/>
      <c r="B44" s="8" t="s">
        <v>713</v>
      </c>
      <c r="C44" t="s">
        <v>714</v>
      </c>
      <c r="D44" s="9">
        <v>144.30939958580765</v>
      </c>
      <c r="E44" s="9">
        <v>36.727314251382275</v>
      </c>
      <c r="F44" s="9">
        <v>0</v>
      </c>
      <c r="G44" s="9">
        <v>0</v>
      </c>
      <c r="H44" s="9">
        <v>0</v>
      </c>
      <c r="I44" s="9">
        <v>181.04</v>
      </c>
      <c r="K44" s="9"/>
      <c r="L44" s="9"/>
      <c r="M44" s="9"/>
    </row>
    <row r="45" spans="1:13" x14ac:dyDescent="0.25">
      <c r="A45"/>
      <c r="B45" s="8" t="s">
        <v>715</v>
      </c>
      <c r="C45" t="s">
        <v>716</v>
      </c>
      <c r="D45" s="9">
        <v>110.36063334533583</v>
      </c>
      <c r="E45" s="9">
        <v>31.443229304960898</v>
      </c>
      <c r="F45" s="9">
        <v>0</v>
      </c>
      <c r="G45" s="9">
        <v>0</v>
      </c>
      <c r="H45" s="9">
        <v>0</v>
      </c>
      <c r="I45" s="9">
        <v>141.80000000000001</v>
      </c>
      <c r="K45" s="9"/>
      <c r="L45" s="9"/>
      <c r="M45" s="9"/>
    </row>
    <row r="46" spans="1:13" x14ac:dyDescent="0.25">
      <c r="A46"/>
      <c r="B46" s="8" t="s">
        <v>717</v>
      </c>
      <c r="C46" t="s">
        <v>718</v>
      </c>
      <c r="D46" s="9">
        <v>162.00764262683992</v>
      </c>
      <c r="E46" s="9">
        <v>37.821251451395909</v>
      </c>
      <c r="F46" s="9">
        <v>0</v>
      </c>
      <c r="G46" s="9">
        <v>0</v>
      </c>
      <c r="H46" s="9">
        <v>0</v>
      </c>
      <c r="I46" s="9">
        <v>199.83</v>
      </c>
      <c r="K46" s="9"/>
      <c r="L46" s="9"/>
      <c r="M46" s="9"/>
    </row>
    <row r="47" spans="1:13" x14ac:dyDescent="0.25">
      <c r="A47"/>
      <c r="B47" s="8" t="s">
        <v>719</v>
      </c>
      <c r="C47" t="s">
        <v>720</v>
      </c>
      <c r="D47" s="9">
        <v>170.63473192529736</v>
      </c>
      <c r="E47" s="9">
        <v>40.849291360032559</v>
      </c>
      <c r="F47" s="9">
        <v>0</v>
      </c>
      <c r="G47" s="9">
        <v>0</v>
      </c>
      <c r="H47" s="9">
        <v>0</v>
      </c>
      <c r="I47" s="9">
        <v>211.48</v>
      </c>
      <c r="K47" s="9"/>
      <c r="L47" s="9"/>
      <c r="M47" s="9"/>
    </row>
    <row r="48" spans="1:13" x14ac:dyDescent="0.25">
      <c r="A48"/>
      <c r="D48" s="9"/>
      <c r="K48" s="9"/>
      <c r="L48" s="9"/>
      <c r="M48" s="9"/>
    </row>
    <row r="49" spans="1:13" x14ac:dyDescent="0.25">
      <c r="A49"/>
      <c r="B49" s="8" t="s">
        <v>721</v>
      </c>
      <c r="C49" t="s">
        <v>722</v>
      </c>
      <c r="D49" s="9">
        <v>111.38093809171065</v>
      </c>
      <c r="E49" s="9">
        <v>31.981876595229664</v>
      </c>
      <c r="F49" s="9">
        <v>8.2994613677203368</v>
      </c>
      <c r="G49" s="9">
        <v>1.2535892168305767</v>
      </c>
      <c r="H49" s="9">
        <v>0</v>
      </c>
      <c r="I49" s="9">
        <v>152.91999999999999</v>
      </c>
      <c r="K49" s="9"/>
      <c r="L49" s="9"/>
      <c r="M49" s="9"/>
    </row>
    <row r="50" spans="1:13" x14ac:dyDescent="0.25">
      <c r="A50"/>
      <c r="B50" s="8" t="s">
        <v>723</v>
      </c>
      <c r="C50" t="s">
        <v>724</v>
      </c>
      <c r="D50" s="9">
        <v>134.61249547078341</v>
      </c>
      <c r="E50" s="9">
        <v>32.393206051188557</v>
      </c>
      <c r="F50" s="9">
        <v>8.2994613677203368</v>
      </c>
      <c r="G50" s="9">
        <v>1.2535892168305767</v>
      </c>
      <c r="H50" s="9">
        <v>0</v>
      </c>
      <c r="I50" s="9">
        <v>176.56</v>
      </c>
      <c r="K50" s="9"/>
      <c r="L50" s="9"/>
      <c r="M50" s="9"/>
    </row>
    <row r="51" spans="1:13" x14ac:dyDescent="0.25">
      <c r="A51"/>
      <c r="B51" s="8" t="s">
        <v>725</v>
      </c>
      <c r="C51" t="s">
        <v>726</v>
      </c>
      <c r="D51" s="9">
        <v>188.41422564278105</v>
      </c>
      <c r="E51" s="9">
        <v>48.805128820808648</v>
      </c>
      <c r="F51" s="9">
        <v>9.8792806111195173</v>
      </c>
      <c r="G51" s="9">
        <v>0.91050164169799819</v>
      </c>
      <c r="H51" s="9">
        <v>0</v>
      </c>
      <c r="I51" s="9">
        <v>248.01</v>
      </c>
      <c r="K51" s="9"/>
      <c r="L51" s="9"/>
      <c r="M51" s="9"/>
    </row>
    <row r="52" spans="1:13" x14ac:dyDescent="0.25">
      <c r="A52"/>
      <c r="B52" s="8" t="s">
        <v>727</v>
      </c>
      <c r="C52" t="s">
        <v>728</v>
      </c>
      <c r="D52" s="9">
        <v>156.49826976128122</v>
      </c>
      <c r="E52" s="9">
        <v>39.521898224573697</v>
      </c>
      <c r="F52" s="9">
        <v>9.8792806111195173</v>
      </c>
      <c r="G52" s="9">
        <v>0.98967569749782358</v>
      </c>
      <c r="H52" s="9">
        <v>0</v>
      </c>
      <c r="I52" s="9">
        <v>206.89</v>
      </c>
      <c r="K52" s="9"/>
      <c r="L52" s="9"/>
      <c r="M52" s="9"/>
    </row>
    <row r="53" spans="1:13" x14ac:dyDescent="0.25">
      <c r="A53"/>
      <c r="B53" s="8" t="s">
        <v>729</v>
      </c>
      <c r="C53" t="s">
        <v>730</v>
      </c>
      <c r="D53" s="9">
        <v>211.31696664482851</v>
      </c>
      <c r="E53" s="9">
        <v>52.597933409164078</v>
      </c>
      <c r="F53" s="9">
        <v>9.8792806111195173</v>
      </c>
      <c r="G53" s="9">
        <v>0.89730596573135968</v>
      </c>
      <c r="H53" s="9">
        <v>0</v>
      </c>
      <c r="I53" s="9">
        <v>274.69</v>
      </c>
      <c r="K53" s="9"/>
      <c r="L53" s="9"/>
      <c r="M53" s="9"/>
    </row>
    <row r="54" spans="1:13" x14ac:dyDescent="0.25">
      <c r="A54"/>
      <c r="B54" s="8" t="s">
        <v>731</v>
      </c>
      <c r="C54" t="s">
        <v>732</v>
      </c>
      <c r="D54" s="9">
        <v>236.2298622807447</v>
      </c>
      <c r="E54" s="9">
        <v>54.145509011990512</v>
      </c>
      <c r="F54" s="9">
        <v>11.978492482485555</v>
      </c>
      <c r="G54" s="9">
        <v>0.91050164169799819</v>
      </c>
      <c r="H54" s="9">
        <v>0</v>
      </c>
      <c r="I54" s="9">
        <v>303.26</v>
      </c>
      <c r="K54" s="9"/>
      <c r="L54" s="9"/>
      <c r="M54" s="9"/>
    </row>
    <row r="55" spans="1:13" x14ac:dyDescent="0.25">
      <c r="A55"/>
      <c r="D55" s="9"/>
      <c r="K55" s="9"/>
      <c r="L55" s="9"/>
      <c r="M55" s="9"/>
    </row>
    <row r="56" spans="1:13" x14ac:dyDescent="0.25">
      <c r="A56"/>
      <c r="B56" s="8" t="s">
        <v>733</v>
      </c>
      <c r="C56" t="s">
        <v>734</v>
      </c>
      <c r="D56" s="9">
        <v>99.447597035337949</v>
      </c>
      <c r="E56" s="9">
        <v>35.310337493381212</v>
      </c>
      <c r="F56" s="9">
        <v>0</v>
      </c>
      <c r="G56" s="9">
        <v>0</v>
      </c>
      <c r="H56" s="9">
        <v>0</v>
      </c>
      <c r="I56" s="9">
        <v>134.76</v>
      </c>
      <c r="K56" s="9"/>
      <c r="L56" s="9"/>
      <c r="M56" s="9"/>
    </row>
    <row r="57" spans="1:13" x14ac:dyDescent="0.25">
      <c r="A57"/>
      <c r="B57" s="8" t="s">
        <v>735</v>
      </c>
      <c r="C57" t="s">
        <v>736</v>
      </c>
      <c r="D57" s="9">
        <v>137.8400503188918</v>
      </c>
      <c r="E57" s="9">
        <v>39.805145744841745</v>
      </c>
      <c r="F57" s="9">
        <v>0</v>
      </c>
      <c r="G57" s="9">
        <v>0</v>
      </c>
      <c r="H57" s="9">
        <v>0</v>
      </c>
      <c r="I57" s="9">
        <v>177.65</v>
      </c>
      <c r="K57" s="9"/>
      <c r="L57" s="9"/>
      <c r="M57" s="9"/>
    </row>
    <row r="58" spans="1:13" x14ac:dyDescent="0.25">
      <c r="A58"/>
      <c r="B58" s="8" t="s">
        <v>737</v>
      </c>
      <c r="C58" t="s">
        <v>738</v>
      </c>
      <c r="D58" s="9">
        <v>161.08677802662214</v>
      </c>
      <c r="E58" s="9">
        <v>57.19489458775255</v>
      </c>
      <c r="F58" s="9">
        <v>0</v>
      </c>
      <c r="G58" s="9">
        <v>0</v>
      </c>
      <c r="H58" s="9">
        <v>0</v>
      </c>
      <c r="I58" s="9">
        <v>218.28</v>
      </c>
      <c r="K58" s="9"/>
      <c r="L58" s="9"/>
      <c r="M58" s="9"/>
    </row>
    <row r="59" spans="1:13" x14ac:dyDescent="0.25">
      <c r="A59"/>
      <c r="B59" s="8" t="s">
        <v>739</v>
      </c>
      <c r="C59" t="s">
        <v>740</v>
      </c>
      <c r="D59" s="9">
        <v>147.55405625259965</v>
      </c>
      <c r="E59" s="9">
        <v>43.134463019691673</v>
      </c>
      <c r="F59" s="9">
        <v>0</v>
      </c>
      <c r="G59" s="9">
        <v>0</v>
      </c>
      <c r="H59" s="9">
        <v>0</v>
      </c>
      <c r="I59" s="9">
        <v>190.69</v>
      </c>
      <c r="K59" s="9"/>
      <c r="L59" s="9"/>
      <c r="M59" s="9"/>
    </row>
    <row r="60" spans="1:13" x14ac:dyDescent="0.25">
      <c r="A60"/>
      <c r="B60" s="8" t="s">
        <v>741</v>
      </c>
      <c r="C60" t="s">
        <v>742</v>
      </c>
      <c r="D60" s="9">
        <v>226.04454761241254</v>
      </c>
      <c r="E60" s="9">
        <v>58.934595824302669</v>
      </c>
      <c r="F60" s="9">
        <v>0</v>
      </c>
      <c r="G60" s="9">
        <v>0</v>
      </c>
      <c r="H60" s="9">
        <v>0</v>
      </c>
      <c r="I60" s="9">
        <v>284.98</v>
      </c>
      <c r="K60" s="9"/>
      <c r="L60" s="9"/>
      <c r="M60" s="9"/>
    </row>
    <row r="61" spans="1:13" x14ac:dyDescent="0.25">
      <c r="A61"/>
      <c r="B61" s="8" t="s">
        <v>743</v>
      </c>
      <c r="C61" t="s">
        <v>744</v>
      </c>
      <c r="D61" s="9">
        <v>210.94888012024253</v>
      </c>
      <c r="E61" s="9">
        <v>51.184755790824966</v>
      </c>
      <c r="F61" s="9">
        <v>0</v>
      </c>
      <c r="G61" s="9">
        <v>0</v>
      </c>
      <c r="H61" s="9">
        <v>0</v>
      </c>
      <c r="I61" s="9">
        <v>262.13</v>
      </c>
      <c r="K61" s="9"/>
      <c r="L61" s="9"/>
      <c r="M61" s="9"/>
    </row>
    <row r="62" spans="1:13" x14ac:dyDescent="0.25">
      <c r="A62"/>
      <c r="D62" s="9"/>
      <c r="K62" s="9"/>
      <c r="L62" s="9"/>
      <c r="M62" s="9"/>
    </row>
    <row r="63" spans="1:13" x14ac:dyDescent="0.25">
      <c r="A63"/>
      <c r="B63" s="8" t="s">
        <v>745</v>
      </c>
      <c r="C63" t="s">
        <v>746</v>
      </c>
      <c r="D63" s="9">
        <v>128.05055006365961</v>
      </c>
      <c r="E63" s="9">
        <v>42.37917705149556</v>
      </c>
      <c r="F63" s="9">
        <v>8.2994613677203368</v>
      </c>
      <c r="G63" s="9">
        <v>1.2535892168305767</v>
      </c>
      <c r="H63" s="9">
        <v>0</v>
      </c>
      <c r="I63" s="9">
        <v>179.98</v>
      </c>
      <c r="K63" s="9"/>
      <c r="L63" s="9"/>
      <c r="M63" s="9"/>
    </row>
    <row r="64" spans="1:13" x14ac:dyDescent="0.25">
      <c r="A64"/>
      <c r="B64" s="8" t="s">
        <v>747</v>
      </c>
      <c r="C64" t="s">
        <v>748</v>
      </c>
      <c r="D64" s="9">
        <v>152.61937753310718</v>
      </c>
      <c r="E64" s="9">
        <v>46.90355811268698</v>
      </c>
      <c r="F64" s="9">
        <v>8.2994613677203368</v>
      </c>
      <c r="G64" s="9">
        <v>1.2535892168305767</v>
      </c>
      <c r="H64" s="9">
        <v>0</v>
      </c>
      <c r="I64" s="9">
        <v>209.08</v>
      </c>
      <c r="K64" s="9"/>
      <c r="L64" s="9"/>
      <c r="M64" s="9"/>
    </row>
    <row r="65" spans="1:13" x14ac:dyDescent="0.25">
      <c r="A65"/>
      <c r="B65" s="8" t="s">
        <v>749</v>
      </c>
      <c r="C65" t="s">
        <v>750</v>
      </c>
      <c r="D65" s="9">
        <v>218.86078813178099</v>
      </c>
      <c r="E65" s="9">
        <v>58.02413392610471</v>
      </c>
      <c r="F65" s="9">
        <v>9.8792806111195173</v>
      </c>
      <c r="G65" s="9">
        <v>0.91050164169799819</v>
      </c>
      <c r="H65" s="9">
        <v>0</v>
      </c>
      <c r="I65" s="9">
        <v>287.67</v>
      </c>
      <c r="K65" s="9"/>
      <c r="L65" s="9"/>
      <c r="M65" s="9"/>
    </row>
    <row r="66" spans="1:13" x14ac:dyDescent="0.25">
      <c r="A66"/>
      <c r="B66" s="8" t="s">
        <v>751</v>
      </c>
      <c r="C66" t="s">
        <v>752</v>
      </c>
      <c r="D66" s="9">
        <v>181.82081503149774</v>
      </c>
      <c r="E66" s="9">
        <v>52.796960988217187</v>
      </c>
      <c r="F66" s="9">
        <v>9.8792806111195173</v>
      </c>
      <c r="G66" s="9">
        <v>0.98967569749782358</v>
      </c>
      <c r="H66" s="9">
        <v>0</v>
      </c>
      <c r="I66" s="9">
        <v>245.49</v>
      </c>
      <c r="K66" s="9"/>
      <c r="L66" s="9"/>
      <c r="M66" s="9"/>
    </row>
    <row r="67" spans="1:13" x14ac:dyDescent="0.25">
      <c r="A67"/>
      <c r="B67" s="8" t="s">
        <v>753</v>
      </c>
      <c r="C67" t="s">
        <v>754</v>
      </c>
      <c r="D67" s="9">
        <v>204.15849492066062</v>
      </c>
      <c r="E67" s="9">
        <v>68.999754118597011</v>
      </c>
      <c r="F67" s="9">
        <v>9.8792806111195173</v>
      </c>
      <c r="G67" s="9">
        <v>0.89730596573135968</v>
      </c>
      <c r="H67" s="9">
        <v>0</v>
      </c>
      <c r="I67" s="9">
        <v>283.93</v>
      </c>
      <c r="K67" s="9"/>
      <c r="L67" s="9"/>
      <c r="M67" s="9"/>
    </row>
    <row r="68" spans="1:13" x14ac:dyDescent="0.25">
      <c r="A68"/>
      <c r="B68" s="8" t="s">
        <v>755</v>
      </c>
      <c r="C68" t="s">
        <v>756</v>
      </c>
      <c r="D68" s="9">
        <v>272.16376671134515</v>
      </c>
      <c r="E68" s="9">
        <v>67.232864448597951</v>
      </c>
      <c r="F68" s="9">
        <v>11.978492482485555</v>
      </c>
      <c r="G68" s="9">
        <v>0.91050164169799819</v>
      </c>
      <c r="H68" s="9">
        <v>0</v>
      </c>
      <c r="I68" s="9">
        <v>352.29</v>
      </c>
      <c r="K68" s="9"/>
      <c r="L68" s="9"/>
      <c r="M68" s="9"/>
    </row>
    <row r="69" spans="1:13" x14ac:dyDescent="0.25">
      <c r="A69"/>
      <c r="D69" s="9"/>
      <c r="K69" s="9"/>
      <c r="L69" s="9"/>
      <c r="M69" s="9"/>
    </row>
    <row r="70" spans="1:13" x14ac:dyDescent="0.25">
      <c r="A70"/>
      <c r="B70" s="8" t="s">
        <v>757</v>
      </c>
      <c r="C70" t="s">
        <v>758</v>
      </c>
      <c r="D70" s="9">
        <v>164.57101581799137</v>
      </c>
      <c r="E70" s="9">
        <v>45.979425117045096</v>
      </c>
      <c r="F70" s="9">
        <v>0</v>
      </c>
      <c r="G70" s="9">
        <v>0</v>
      </c>
      <c r="H70" s="9">
        <v>0</v>
      </c>
      <c r="I70" s="9">
        <v>210.55</v>
      </c>
      <c r="K70" s="9"/>
      <c r="L70" s="9"/>
      <c r="M70" s="9"/>
    </row>
    <row r="71" spans="1:13" x14ac:dyDescent="0.25">
      <c r="A71"/>
      <c r="B71" s="8" t="s">
        <v>759</v>
      </c>
      <c r="C71" t="s">
        <v>760</v>
      </c>
      <c r="D71" s="9">
        <v>207.54967228241762</v>
      </c>
      <c r="E71" s="9">
        <v>53.143909377916913</v>
      </c>
      <c r="F71" s="9">
        <v>0</v>
      </c>
      <c r="G71" s="9">
        <v>0</v>
      </c>
      <c r="H71" s="9">
        <v>0</v>
      </c>
      <c r="I71" s="9">
        <v>260.69</v>
      </c>
      <c r="K71" s="9"/>
      <c r="L71" s="9"/>
      <c r="M71" s="9"/>
    </row>
    <row r="72" spans="1:13" x14ac:dyDescent="0.25">
      <c r="A72"/>
      <c r="B72" s="8" t="s">
        <v>761</v>
      </c>
      <c r="C72" t="s">
        <v>762</v>
      </c>
      <c r="D72" s="9">
        <v>274.85431441667225</v>
      </c>
      <c r="E72" s="9">
        <v>63.524818467938388</v>
      </c>
      <c r="F72" s="9">
        <v>0</v>
      </c>
      <c r="G72" s="9">
        <v>0</v>
      </c>
      <c r="H72" s="9">
        <v>0</v>
      </c>
      <c r="I72" s="9">
        <v>338.38</v>
      </c>
      <c r="K72" s="9"/>
      <c r="L72" s="9"/>
      <c r="M72" s="9"/>
    </row>
    <row r="73" spans="1:13" x14ac:dyDescent="0.25">
      <c r="A73"/>
      <c r="B73" s="8" t="s">
        <v>763</v>
      </c>
      <c r="C73" t="s">
        <v>764</v>
      </c>
      <c r="D73" s="9">
        <v>330.31971262214466</v>
      </c>
      <c r="E73" s="9">
        <v>66.86299766468791</v>
      </c>
      <c r="F73" s="9">
        <v>0</v>
      </c>
      <c r="G73" s="9">
        <v>0</v>
      </c>
      <c r="H73" s="9">
        <v>0</v>
      </c>
      <c r="I73" s="9">
        <v>397.18</v>
      </c>
      <c r="K73" s="9"/>
      <c r="L73" s="9"/>
      <c r="M73" s="9"/>
    </row>
    <row r="74" spans="1:13" x14ac:dyDescent="0.25">
      <c r="A74"/>
      <c r="B74" s="8" t="s">
        <v>765</v>
      </c>
      <c r="C74" t="s">
        <v>766</v>
      </c>
      <c r="D74" s="9">
        <v>309.54662097644439</v>
      </c>
      <c r="E74" s="9">
        <v>66.44020513098647</v>
      </c>
      <c r="F74" s="9">
        <v>0</v>
      </c>
      <c r="G74" s="9">
        <v>0</v>
      </c>
      <c r="H74" s="9">
        <v>0</v>
      </c>
      <c r="I74" s="9">
        <v>375.99</v>
      </c>
      <c r="K74" s="9"/>
      <c r="L74" s="9"/>
      <c r="M74" s="9"/>
    </row>
    <row r="75" spans="1:13" x14ac:dyDescent="0.25">
      <c r="A75"/>
      <c r="D75" s="9"/>
      <c r="K75" s="9"/>
      <c r="L75" s="9"/>
      <c r="M75" s="9"/>
    </row>
    <row r="76" spans="1:13" x14ac:dyDescent="0.25">
      <c r="A76"/>
      <c r="B76" s="8" t="s">
        <v>767</v>
      </c>
      <c r="C76" t="s">
        <v>768</v>
      </c>
      <c r="D76" s="9">
        <v>319.50112825588019</v>
      </c>
      <c r="E76" s="9">
        <v>105.37387314820819</v>
      </c>
      <c r="F76" s="9">
        <v>0</v>
      </c>
      <c r="G76" s="9">
        <v>0</v>
      </c>
      <c r="H76" s="9">
        <v>0</v>
      </c>
      <c r="I76" s="9">
        <v>424.88</v>
      </c>
      <c r="K76" s="9"/>
      <c r="L76" s="9"/>
      <c r="M76" s="9"/>
    </row>
    <row r="77" spans="1:13" x14ac:dyDescent="0.25">
      <c r="A77"/>
      <c r="D77" s="9"/>
      <c r="K77" s="9"/>
      <c r="L77" s="9"/>
      <c r="M77" s="9"/>
    </row>
    <row r="78" spans="1:13" x14ac:dyDescent="0.25">
      <c r="A78"/>
      <c r="B78" s="8" t="s">
        <v>769</v>
      </c>
      <c r="C78" t="s">
        <v>770</v>
      </c>
      <c r="D78" s="9">
        <v>71.706909516417511</v>
      </c>
      <c r="E78" s="9">
        <v>21.242815734076029</v>
      </c>
      <c r="F78" s="9">
        <v>0</v>
      </c>
      <c r="G78" s="9">
        <v>0</v>
      </c>
      <c r="H78" s="9">
        <v>0</v>
      </c>
      <c r="I78" s="9">
        <v>92.95</v>
      </c>
      <c r="K78" s="9"/>
      <c r="L78" s="9"/>
      <c r="M78" s="9"/>
    </row>
    <row r="79" spans="1:13" x14ac:dyDescent="0.25">
      <c r="A79"/>
      <c r="B79" s="8" t="s">
        <v>771</v>
      </c>
      <c r="C79" t="s">
        <v>772</v>
      </c>
      <c r="D79" s="9">
        <v>106.08187797842164</v>
      </c>
      <c r="E79" s="9">
        <v>29.435532455125802</v>
      </c>
      <c r="F79" s="9">
        <v>0</v>
      </c>
      <c r="G79" s="9">
        <v>0</v>
      </c>
      <c r="H79" s="9">
        <v>0</v>
      </c>
      <c r="I79" s="9">
        <v>135.52000000000001</v>
      </c>
      <c r="K79" s="9"/>
      <c r="L79" s="9"/>
      <c r="M79" s="9"/>
    </row>
    <row r="80" spans="1:13" x14ac:dyDescent="0.25">
      <c r="A80"/>
      <c r="B80" s="8" t="s">
        <v>773</v>
      </c>
      <c r="C80" t="s">
        <v>774</v>
      </c>
      <c r="D80" s="9">
        <v>115.61354736285298</v>
      </c>
      <c r="E80" s="9">
        <v>33.405431747112907</v>
      </c>
      <c r="F80" s="9">
        <v>8.2994613677203368</v>
      </c>
      <c r="G80" s="9">
        <v>1.7286335516295321</v>
      </c>
      <c r="H80" s="9">
        <v>0</v>
      </c>
      <c r="I80" s="9">
        <v>159.05000000000001</v>
      </c>
      <c r="K80" s="9"/>
      <c r="L80" s="9"/>
      <c r="M80" s="9"/>
    </row>
    <row r="81" spans="1:13" x14ac:dyDescent="0.25">
      <c r="A81"/>
      <c r="B81" s="8" t="s">
        <v>775</v>
      </c>
      <c r="C81" t="s">
        <v>776</v>
      </c>
      <c r="D81" s="9">
        <v>144.89071985571164</v>
      </c>
      <c r="E81" s="9">
        <v>34.453735579302183</v>
      </c>
      <c r="F81" s="9">
        <v>8.2994613677203368</v>
      </c>
      <c r="G81" s="9">
        <v>1.7286335516295321</v>
      </c>
      <c r="H81" s="9">
        <v>0</v>
      </c>
      <c r="I81" s="9">
        <v>189.37</v>
      </c>
      <c r="K81" s="9"/>
      <c r="L81" s="9"/>
      <c r="M81" s="9"/>
    </row>
    <row r="82" spans="1:13" x14ac:dyDescent="0.25">
      <c r="A82"/>
      <c r="B82" s="8" t="s">
        <v>777</v>
      </c>
      <c r="C82" t="s">
        <v>778</v>
      </c>
      <c r="D82" s="9">
        <v>77.795475890581784</v>
      </c>
      <c r="E82" s="9">
        <v>27.819597136236968</v>
      </c>
      <c r="F82" s="9">
        <v>0</v>
      </c>
      <c r="G82" s="9">
        <v>0</v>
      </c>
      <c r="H82" s="9">
        <v>0</v>
      </c>
      <c r="I82" s="9">
        <v>105.62</v>
      </c>
      <c r="K82" s="9"/>
      <c r="L82" s="9"/>
      <c r="M82" s="9"/>
    </row>
    <row r="83" spans="1:13" x14ac:dyDescent="0.25">
      <c r="A83"/>
      <c r="B83" s="8" t="s">
        <v>779</v>
      </c>
      <c r="C83" t="s">
        <v>780</v>
      </c>
      <c r="D83" s="9">
        <v>130.04024340998291</v>
      </c>
      <c r="E83" s="9">
        <v>34.769061346100358</v>
      </c>
      <c r="F83" s="9">
        <v>0</v>
      </c>
      <c r="G83" s="9">
        <v>0</v>
      </c>
      <c r="H83" s="9">
        <v>0</v>
      </c>
      <c r="I83" s="9">
        <v>164.81</v>
      </c>
      <c r="K83" s="9"/>
      <c r="L83" s="9"/>
      <c r="M83" s="9"/>
    </row>
    <row r="84" spans="1:13" x14ac:dyDescent="0.25">
      <c r="A84"/>
      <c r="B84" s="8" t="s">
        <v>781</v>
      </c>
      <c r="C84" t="s">
        <v>782</v>
      </c>
      <c r="D84" s="9">
        <v>126.72151222459898</v>
      </c>
      <c r="E84" s="9">
        <v>40.31879063305076</v>
      </c>
      <c r="F84" s="9">
        <v>0</v>
      </c>
      <c r="G84" s="9">
        <v>0</v>
      </c>
      <c r="H84" s="9">
        <v>0</v>
      </c>
      <c r="I84" s="9">
        <v>167.04</v>
      </c>
      <c r="K84" s="9"/>
      <c r="L84" s="9"/>
      <c r="M84" s="9"/>
    </row>
    <row r="85" spans="1:13" x14ac:dyDescent="0.25">
      <c r="A85"/>
      <c r="B85" s="8" t="s">
        <v>783</v>
      </c>
      <c r="C85" t="s">
        <v>784</v>
      </c>
      <c r="D85" s="9">
        <v>188.01950938164148</v>
      </c>
      <c r="E85" s="9">
        <v>43.745689066637823</v>
      </c>
      <c r="F85" s="9">
        <v>0</v>
      </c>
      <c r="G85" s="9">
        <v>0</v>
      </c>
      <c r="H85" s="9">
        <v>0</v>
      </c>
      <c r="I85" s="9">
        <v>231.77</v>
      </c>
      <c r="K85" s="9"/>
      <c r="L85" s="9"/>
      <c r="M85" s="9"/>
    </row>
    <row r="86" spans="1:13" x14ac:dyDescent="0.25">
      <c r="A86"/>
      <c r="B86" s="8" t="s">
        <v>785</v>
      </c>
      <c r="C86" t="s">
        <v>786</v>
      </c>
      <c r="D86" s="9">
        <v>216.46684081959836</v>
      </c>
      <c r="E86" s="9">
        <v>45.717255879965435</v>
      </c>
      <c r="F86" s="9">
        <v>0</v>
      </c>
      <c r="G86" s="9">
        <v>0</v>
      </c>
      <c r="H86" s="9">
        <v>0</v>
      </c>
      <c r="I86" s="9">
        <v>262.18</v>
      </c>
      <c r="K86" s="9"/>
      <c r="L86" s="9"/>
      <c r="M86" s="9"/>
    </row>
    <row r="87" spans="1:13" x14ac:dyDescent="0.25">
      <c r="A87"/>
      <c r="D87" s="9"/>
      <c r="K87" s="9"/>
      <c r="L87" s="9"/>
      <c r="M87" s="9"/>
    </row>
    <row r="88" spans="1:13" x14ac:dyDescent="0.25">
      <c r="A88"/>
      <c r="B88" s="8" t="s">
        <v>787</v>
      </c>
      <c r="C88" t="s">
        <v>788</v>
      </c>
      <c r="D88" s="9">
        <v>128.40434005256103</v>
      </c>
      <c r="E88" s="9">
        <v>36.004499076964926</v>
      </c>
      <c r="F88" s="9">
        <v>8.2994613677203368</v>
      </c>
      <c r="G88" s="9">
        <v>1.7286335516295321</v>
      </c>
      <c r="H88" s="9">
        <v>0</v>
      </c>
      <c r="I88" s="9">
        <v>174.44</v>
      </c>
      <c r="K88" s="9"/>
      <c r="L88" s="9"/>
      <c r="M88" s="9"/>
    </row>
    <row r="89" spans="1:13" x14ac:dyDescent="0.25">
      <c r="A89"/>
      <c r="B89" s="8" t="s">
        <v>789</v>
      </c>
      <c r="C89" t="s">
        <v>790</v>
      </c>
      <c r="D89" s="9">
        <v>174.59304790661525</v>
      </c>
      <c r="E89" s="9">
        <v>35.592692080953732</v>
      </c>
      <c r="F89" s="9">
        <v>8.2994613677203368</v>
      </c>
      <c r="G89" s="9">
        <v>1.7286335516295321</v>
      </c>
      <c r="H89" s="9">
        <v>0</v>
      </c>
      <c r="I89" s="9">
        <v>220.21</v>
      </c>
      <c r="K89" s="9"/>
      <c r="L89" s="9"/>
      <c r="M89" s="9"/>
    </row>
    <row r="90" spans="1:13" x14ac:dyDescent="0.25">
      <c r="A90"/>
      <c r="B90" s="8" t="s">
        <v>791</v>
      </c>
      <c r="C90" t="s">
        <v>792</v>
      </c>
      <c r="D90" s="9">
        <v>175.40806533762714</v>
      </c>
      <c r="E90" s="9">
        <v>46.239432709673984</v>
      </c>
      <c r="F90" s="9">
        <v>9.8901012908688237</v>
      </c>
      <c r="G90" s="9">
        <v>0.91050164169799819</v>
      </c>
      <c r="H90" s="9">
        <v>0</v>
      </c>
      <c r="I90" s="9">
        <v>232.45</v>
      </c>
      <c r="K90" s="9"/>
      <c r="L90" s="9"/>
      <c r="M90" s="9"/>
    </row>
    <row r="91" spans="1:13" x14ac:dyDescent="0.25">
      <c r="A91"/>
      <c r="B91" s="8" t="s">
        <v>793</v>
      </c>
      <c r="C91" t="s">
        <v>794</v>
      </c>
      <c r="D91" s="9">
        <v>231.45218384056167</v>
      </c>
      <c r="E91" s="9">
        <v>39.649615645816795</v>
      </c>
      <c r="F91" s="9">
        <v>11.978492482485551</v>
      </c>
      <c r="G91" s="9">
        <v>0.91050164169799819</v>
      </c>
      <c r="H91" s="9">
        <v>0</v>
      </c>
      <c r="I91" s="9">
        <v>283.99</v>
      </c>
      <c r="K91" s="9"/>
      <c r="L91" s="9"/>
      <c r="M91" s="9"/>
    </row>
    <row r="92" spans="1:13" x14ac:dyDescent="0.25">
      <c r="A92"/>
      <c r="B92" s="8" t="s">
        <v>795</v>
      </c>
      <c r="C92" t="s">
        <v>796</v>
      </c>
      <c r="D92" s="9">
        <v>252.12600059986036</v>
      </c>
      <c r="E92" s="9">
        <v>51.676739421992082</v>
      </c>
      <c r="F92" s="9">
        <v>11.978492482485551</v>
      </c>
      <c r="G92" s="9">
        <v>0.91050164169799819</v>
      </c>
      <c r="H92" s="9">
        <v>0</v>
      </c>
      <c r="I92" s="9">
        <v>316.69</v>
      </c>
      <c r="K92" s="9"/>
      <c r="L92" s="9"/>
      <c r="M92" s="9"/>
    </row>
    <row r="93" spans="1:13" x14ac:dyDescent="0.25">
      <c r="A93"/>
      <c r="D93" s="9"/>
      <c r="K93" s="9"/>
      <c r="L93" s="9"/>
      <c r="M93" s="9"/>
    </row>
    <row r="94" spans="1:13" x14ac:dyDescent="0.25">
      <c r="A94"/>
      <c r="B94" s="8" t="s">
        <v>797</v>
      </c>
      <c r="C94" t="s">
        <v>798</v>
      </c>
      <c r="D94" s="9">
        <v>96.943231437047473</v>
      </c>
      <c r="E94" s="9">
        <v>35.777891696373558</v>
      </c>
      <c r="F94" s="9">
        <v>0</v>
      </c>
      <c r="G94" s="9">
        <v>0</v>
      </c>
      <c r="H94" s="9">
        <v>0</v>
      </c>
      <c r="I94" s="9">
        <v>132.72</v>
      </c>
      <c r="K94" s="9"/>
      <c r="L94" s="9"/>
      <c r="M94" s="9"/>
    </row>
    <row r="95" spans="1:13" x14ac:dyDescent="0.25">
      <c r="A95"/>
      <c r="B95" s="8" t="s">
        <v>799</v>
      </c>
      <c r="C95" t="s">
        <v>800</v>
      </c>
      <c r="D95" s="9">
        <v>161.92791349923323</v>
      </c>
      <c r="E95" s="9">
        <v>45.227723010270402</v>
      </c>
      <c r="F95" s="9">
        <v>0</v>
      </c>
      <c r="G95" s="9">
        <v>0</v>
      </c>
      <c r="H95" s="9">
        <v>0</v>
      </c>
      <c r="I95" s="9">
        <v>207.16</v>
      </c>
      <c r="K95" s="9"/>
      <c r="L95" s="9"/>
      <c r="M95" s="9"/>
    </row>
    <row r="96" spans="1:13" x14ac:dyDescent="0.25">
      <c r="A96"/>
      <c r="B96" s="8" t="s">
        <v>801</v>
      </c>
      <c r="C96" t="s">
        <v>802</v>
      </c>
      <c r="D96" s="9">
        <v>163.87175155201626</v>
      </c>
      <c r="E96" s="9">
        <v>46.330811686138418</v>
      </c>
      <c r="F96" s="9">
        <v>0</v>
      </c>
      <c r="G96" s="9">
        <v>0</v>
      </c>
      <c r="H96" s="9">
        <v>0</v>
      </c>
      <c r="I96" s="9">
        <v>210.2</v>
      </c>
      <c r="K96" s="9"/>
      <c r="L96" s="9"/>
      <c r="M96" s="9"/>
    </row>
    <row r="97" spans="1:13" x14ac:dyDescent="0.25">
      <c r="A97"/>
      <c r="B97" s="8" t="s">
        <v>803</v>
      </c>
      <c r="C97" t="s">
        <v>804</v>
      </c>
      <c r="D97" s="9">
        <v>234.3065524802322</v>
      </c>
      <c r="E97" s="9">
        <v>56.370473045397134</v>
      </c>
      <c r="F97" s="9">
        <v>0</v>
      </c>
      <c r="G97" s="9">
        <v>0</v>
      </c>
      <c r="H97" s="9">
        <v>0</v>
      </c>
      <c r="I97" s="9">
        <v>290.68</v>
      </c>
      <c r="K97" s="9"/>
      <c r="L97" s="9"/>
      <c r="M97" s="9"/>
    </row>
    <row r="98" spans="1:13" x14ac:dyDescent="0.25">
      <c r="A98"/>
      <c r="B98" s="8" t="s">
        <v>805</v>
      </c>
      <c r="C98" t="s">
        <v>806</v>
      </c>
      <c r="D98" s="9">
        <v>264.212096641519</v>
      </c>
      <c r="E98" s="9">
        <v>60.970166535001638</v>
      </c>
      <c r="F98" s="9">
        <v>0</v>
      </c>
      <c r="G98" s="9">
        <v>0</v>
      </c>
      <c r="H98" s="9">
        <v>0</v>
      </c>
      <c r="I98" s="9">
        <v>325.18</v>
      </c>
      <c r="K98" s="9"/>
      <c r="L98" s="9"/>
      <c r="M98" s="9"/>
    </row>
    <row r="99" spans="1:13" x14ac:dyDescent="0.25">
      <c r="A99"/>
      <c r="D99" s="9"/>
      <c r="K99" s="9"/>
      <c r="L99" s="9"/>
      <c r="M99" s="9"/>
    </row>
    <row r="100" spans="1:13" x14ac:dyDescent="0.25">
      <c r="A100"/>
      <c r="B100" s="8" t="s">
        <v>807</v>
      </c>
      <c r="C100" t="s">
        <v>808</v>
      </c>
      <c r="D100" s="9">
        <v>138.43245915813267</v>
      </c>
      <c r="E100" s="9">
        <v>48.939037088496427</v>
      </c>
      <c r="F100" s="9">
        <v>8.2994613677203368</v>
      </c>
      <c r="G100" s="9">
        <v>1.7286335516295321</v>
      </c>
      <c r="H100" s="9">
        <v>0</v>
      </c>
      <c r="I100" s="9">
        <v>197.4</v>
      </c>
      <c r="K100" s="9"/>
      <c r="L100" s="9"/>
      <c r="M100" s="9"/>
    </row>
    <row r="101" spans="1:13" x14ac:dyDescent="0.25">
      <c r="A101"/>
      <c r="B101" s="8" t="s">
        <v>809</v>
      </c>
      <c r="C101" t="s">
        <v>810</v>
      </c>
      <c r="D101" s="9">
        <v>186.0876755814854</v>
      </c>
      <c r="E101" s="9">
        <v>49.831059206911</v>
      </c>
      <c r="F101" s="9">
        <v>8.2994613677203368</v>
      </c>
      <c r="G101" s="9">
        <v>1.7286335516295321</v>
      </c>
      <c r="H101" s="9">
        <v>0</v>
      </c>
      <c r="I101" s="9">
        <v>245.95</v>
      </c>
      <c r="K101" s="9"/>
      <c r="L101" s="9"/>
      <c r="M101" s="9"/>
    </row>
    <row r="102" spans="1:13" x14ac:dyDescent="0.25">
      <c r="A102"/>
      <c r="B102" s="8" t="s">
        <v>811</v>
      </c>
      <c r="C102" t="s">
        <v>812</v>
      </c>
      <c r="D102" s="9">
        <v>203.80798415959018</v>
      </c>
      <c r="E102" s="9">
        <v>60.141487905407089</v>
      </c>
      <c r="F102" s="9">
        <v>9.8901012908688237</v>
      </c>
      <c r="G102" s="9">
        <v>0.91050164169799819</v>
      </c>
      <c r="H102" s="9">
        <v>0</v>
      </c>
      <c r="I102" s="9">
        <v>274.75</v>
      </c>
      <c r="K102" s="9"/>
      <c r="L102" s="9"/>
      <c r="M102" s="9"/>
    </row>
    <row r="103" spans="1:13" x14ac:dyDescent="0.25">
      <c r="A103"/>
      <c r="B103" s="8" t="s">
        <v>813</v>
      </c>
      <c r="C103" t="s">
        <v>814</v>
      </c>
      <c r="D103" s="9">
        <v>265.20606893592389</v>
      </c>
      <c r="E103" s="9">
        <v>66.727706843280927</v>
      </c>
      <c r="F103" s="9">
        <v>11.978492482485551</v>
      </c>
      <c r="G103" s="9">
        <v>0.91050164169799819</v>
      </c>
      <c r="H103" s="9">
        <v>0</v>
      </c>
      <c r="I103" s="9">
        <v>344.82</v>
      </c>
      <c r="K103" s="9"/>
      <c r="L103" s="9"/>
      <c r="M103" s="9"/>
    </row>
    <row r="104" spans="1:13" x14ac:dyDescent="0.25">
      <c r="A104"/>
      <c r="B104" s="8" t="s">
        <v>815</v>
      </c>
      <c r="C104" t="s">
        <v>816</v>
      </c>
      <c r="D104" s="9">
        <v>279.63316870496527</v>
      </c>
      <c r="E104" s="9">
        <v>65.062661697996788</v>
      </c>
      <c r="F104" s="9">
        <v>11.978492482485551</v>
      </c>
      <c r="G104" s="9">
        <v>0.91050164169799819</v>
      </c>
      <c r="H104" s="9">
        <v>0</v>
      </c>
      <c r="I104" s="9">
        <v>357.58</v>
      </c>
      <c r="K104" s="9"/>
      <c r="L104" s="9"/>
      <c r="M104" s="9"/>
    </row>
    <row r="105" spans="1:13" x14ac:dyDescent="0.25">
      <c r="A105"/>
      <c r="D105" s="9"/>
      <c r="K105" s="9"/>
      <c r="L105" s="9"/>
      <c r="M105" s="9"/>
    </row>
    <row r="106" spans="1:13" x14ac:dyDescent="0.25">
      <c r="A106"/>
      <c r="B106" s="8" t="s">
        <v>817</v>
      </c>
      <c r="C106" t="s">
        <v>818</v>
      </c>
      <c r="D106" s="9">
        <v>125.09757422901096</v>
      </c>
      <c r="E106" s="9">
        <v>32.949074699064077</v>
      </c>
      <c r="F106" s="9">
        <v>0</v>
      </c>
      <c r="G106" s="9">
        <v>0</v>
      </c>
      <c r="H106" s="9">
        <v>0</v>
      </c>
      <c r="I106" s="9">
        <v>158.05000000000001</v>
      </c>
      <c r="K106" s="9"/>
      <c r="L106" s="9"/>
      <c r="M106" s="9"/>
    </row>
    <row r="107" spans="1:13" x14ac:dyDescent="0.25">
      <c r="A107"/>
      <c r="B107" s="8" t="s">
        <v>819</v>
      </c>
      <c r="C107" t="s">
        <v>820</v>
      </c>
      <c r="D107" s="9">
        <v>260.66905151622814</v>
      </c>
      <c r="E107" s="9">
        <v>62.122734408358177</v>
      </c>
      <c r="F107" s="9">
        <v>0</v>
      </c>
      <c r="G107" s="9">
        <v>0</v>
      </c>
      <c r="H107" s="9">
        <v>0</v>
      </c>
      <c r="I107" s="9">
        <v>322.79000000000002</v>
      </c>
      <c r="K107" s="9"/>
      <c r="L107" s="9"/>
      <c r="M107" s="9"/>
    </row>
    <row r="108" spans="1:13" x14ac:dyDescent="0.25">
      <c r="A108"/>
      <c r="B108" s="8" t="s">
        <v>821</v>
      </c>
      <c r="C108" t="s">
        <v>822</v>
      </c>
      <c r="D108" s="9">
        <v>297.05112820334563</v>
      </c>
      <c r="E108" s="9">
        <v>72.853637887840989</v>
      </c>
      <c r="F108" s="9">
        <v>0</v>
      </c>
      <c r="G108" s="9">
        <v>0</v>
      </c>
      <c r="H108" s="9">
        <v>0</v>
      </c>
      <c r="I108" s="9">
        <v>369.9</v>
      </c>
      <c r="K108" s="9"/>
      <c r="L108" s="9"/>
      <c r="M108" s="9"/>
    </row>
    <row r="109" spans="1:13" x14ac:dyDescent="0.25">
      <c r="A109"/>
      <c r="B109" s="8" t="s">
        <v>823</v>
      </c>
      <c r="C109" t="s">
        <v>824</v>
      </c>
      <c r="D109" s="9">
        <v>142.09578871282872</v>
      </c>
      <c r="E109" s="9">
        <v>49.112722737414089</v>
      </c>
      <c r="F109" s="9">
        <v>0</v>
      </c>
      <c r="G109" s="9">
        <v>0</v>
      </c>
      <c r="H109" s="9">
        <v>0</v>
      </c>
      <c r="I109" s="9">
        <v>191.21</v>
      </c>
      <c r="K109" s="9"/>
      <c r="L109" s="9"/>
      <c r="M109" s="9"/>
    </row>
    <row r="110" spans="1:13" x14ac:dyDescent="0.25">
      <c r="A110"/>
      <c r="D110" s="9"/>
      <c r="K110" s="9"/>
      <c r="L110" s="9"/>
      <c r="M110" s="9"/>
    </row>
    <row r="111" spans="1:13" x14ac:dyDescent="0.25">
      <c r="A111"/>
      <c r="B111" s="8" t="s">
        <v>825</v>
      </c>
      <c r="C111" t="s">
        <v>826</v>
      </c>
      <c r="D111" s="9">
        <v>143.66647327755712</v>
      </c>
      <c r="E111" s="9">
        <v>49.571781526411471</v>
      </c>
      <c r="F111" s="9">
        <v>8.2994613677203368</v>
      </c>
      <c r="G111" s="9">
        <v>1.3591546245636779</v>
      </c>
      <c r="H111" s="9">
        <v>0</v>
      </c>
      <c r="I111" s="9">
        <v>202.9</v>
      </c>
      <c r="K111" s="9"/>
      <c r="L111" s="9"/>
      <c r="M111" s="9"/>
    </row>
    <row r="112" spans="1:13" x14ac:dyDescent="0.25">
      <c r="A112"/>
      <c r="B112" s="8" t="s">
        <v>827</v>
      </c>
      <c r="C112" t="s">
        <v>828</v>
      </c>
      <c r="D112" s="9">
        <v>292.1533242036287</v>
      </c>
      <c r="E112" s="9">
        <v>78.46162313631477</v>
      </c>
      <c r="F112" s="9">
        <v>8.2994613677203368</v>
      </c>
      <c r="G112" s="9">
        <v>1.3591546245636779</v>
      </c>
      <c r="H112" s="9">
        <v>0</v>
      </c>
      <c r="I112" s="9">
        <v>380.27</v>
      </c>
      <c r="K112" s="9"/>
      <c r="L112" s="9"/>
      <c r="M112" s="9"/>
    </row>
    <row r="113" spans="1:13" x14ac:dyDescent="0.25">
      <c r="A113"/>
      <c r="B113" s="8" t="s">
        <v>829</v>
      </c>
      <c r="C113" t="s">
        <v>830</v>
      </c>
      <c r="D113" s="9">
        <v>313.97284051543403</v>
      </c>
      <c r="E113" s="9">
        <v>94.549406614110282</v>
      </c>
      <c r="F113" s="9">
        <v>9.8901012908688273</v>
      </c>
      <c r="G113" s="9">
        <v>1.3591546245636779</v>
      </c>
      <c r="H113" s="9">
        <v>0</v>
      </c>
      <c r="I113" s="9">
        <v>419.77</v>
      </c>
      <c r="K113" s="9"/>
      <c r="L113" s="9"/>
      <c r="M113" s="9"/>
    </row>
    <row r="114" spans="1:13" x14ac:dyDescent="0.25">
      <c r="A114"/>
      <c r="B114" s="8" t="s">
        <v>831</v>
      </c>
      <c r="C114" t="s">
        <v>832</v>
      </c>
      <c r="D114" s="9">
        <v>188.7932157050451</v>
      </c>
      <c r="E114" s="9">
        <v>65.560128899343368</v>
      </c>
      <c r="F114" s="9">
        <v>8.2994613677203368</v>
      </c>
      <c r="G114" s="9">
        <v>1.3591546245636779</v>
      </c>
      <c r="H114" s="9">
        <v>0</v>
      </c>
      <c r="I114" s="9">
        <v>264.01</v>
      </c>
      <c r="K114" s="9"/>
      <c r="L114" s="9"/>
      <c r="M114" s="9"/>
    </row>
    <row r="115" spans="1:13" x14ac:dyDescent="0.25">
      <c r="A115"/>
      <c r="D115" s="9"/>
      <c r="K115" s="9"/>
      <c r="L115" s="9"/>
      <c r="M115" s="9"/>
    </row>
    <row r="116" spans="1:13" x14ac:dyDescent="0.25">
      <c r="A116"/>
      <c r="B116" s="8" t="s">
        <v>833</v>
      </c>
      <c r="C116" t="s">
        <v>834</v>
      </c>
      <c r="D116" s="9">
        <v>128.22012897041418</v>
      </c>
      <c r="E116" s="9">
        <v>20.647943589969174</v>
      </c>
      <c r="F116" s="9">
        <v>0</v>
      </c>
      <c r="G116" s="9">
        <v>0</v>
      </c>
      <c r="H116" s="9">
        <v>0</v>
      </c>
      <c r="I116" s="9">
        <v>148.87</v>
      </c>
      <c r="K116" s="9"/>
      <c r="L116" s="9"/>
      <c r="M116" s="9"/>
    </row>
    <row r="117" spans="1:13" x14ac:dyDescent="0.25">
      <c r="A117"/>
      <c r="B117" s="8" t="s">
        <v>835</v>
      </c>
      <c r="C117" t="s">
        <v>836</v>
      </c>
      <c r="D117" s="9">
        <v>293.95186730565524</v>
      </c>
      <c r="E117" s="9">
        <v>32.729165056252555</v>
      </c>
      <c r="F117" s="9">
        <v>0</v>
      </c>
      <c r="G117" s="9">
        <v>0</v>
      </c>
      <c r="H117" s="9">
        <v>0</v>
      </c>
      <c r="I117" s="9">
        <v>326.68</v>
      </c>
      <c r="K117" s="9"/>
      <c r="L117" s="9"/>
      <c r="M117" s="9"/>
    </row>
    <row r="118" spans="1:13" x14ac:dyDescent="0.25">
      <c r="A118"/>
      <c r="B118" s="8" t="s">
        <v>837</v>
      </c>
      <c r="C118" t="s">
        <v>838</v>
      </c>
      <c r="D118" s="9">
        <v>335.38831770953817</v>
      </c>
      <c r="E118" s="9">
        <v>40.538872089583762</v>
      </c>
      <c r="F118" s="9">
        <v>0</v>
      </c>
      <c r="G118" s="9">
        <v>0</v>
      </c>
      <c r="H118" s="9">
        <v>0</v>
      </c>
      <c r="I118" s="9">
        <v>375.93</v>
      </c>
      <c r="K118" s="9"/>
      <c r="L118" s="9"/>
      <c r="M118" s="9"/>
    </row>
    <row r="119" spans="1:13" x14ac:dyDescent="0.25">
      <c r="A119"/>
      <c r="B119" s="8" t="s">
        <v>839</v>
      </c>
      <c r="C119" t="s">
        <v>840</v>
      </c>
      <c r="D119" s="9">
        <v>162.12123919937684</v>
      </c>
      <c r="E119" s="9">
        <v>56.149594271492788</v>
      </c>
      <c r="F119" s="9">
        <v>0</v>
      </c>
      <c r="G119" s="9">
        <v>0</v>
      </c>
      <c r="H119" s="9">
        <v>0</v>
      </c>
      <c r="I119" s="9">
        <v>218.27</v>
      </c>
      <c r="K119" s="9"/>
      <c r="L119" s="9"/>
      <c r="M119" s="9"/>
    </row>
    <row r="120" spans="1:13" x14ac:dyDescent="0.25">
      <c r="A120"/>
      <c r="D120" s="9"/>
      <c r="K120" s="9"/>
      <c r="L120" s="9"/>
      <c r="M120" s="9"/>
    </row>
    <row r="121" spans="1:13" x14ac:dyDescent="0.25">
      <c r="A121"/>
      <c r="B121" s="8" t="s">
        <v>841</v>
      </c>
      <c r="C121" t="s">
        <v>842</v>
      </c>
      <c r="D121" s="9">
        <v>175.72270927154321</v>
      </c>
      <c r="E121" s="9">
        <v>25.138971591835393</v>
      </c>
      <c r="F121" s="9">
        <v>8.2994613677203368</v>
      </c>
      <c r="G121" s="9">
        <v>1.3591546245636779</v>
      </c>
      <c r="H121" s="9">
        <v>0</v>
      </c>
      <c r="I121" s="9">
        <v>210.52</v>
      </c>
      <c r="K121" s="9"/>
      <c r="L121" s="9"/>
      <c r="M121" s="9"/>
    </row>
    <row r="122" spans="1:13" x14ac:dyDescent="0.25">
      <c r="A122"/>
      <c r="B122" s="8" t="s">
        <v>843</v>
      </c>
      <c r="C122" t="s">
        <v>844</v>
      </c>
      <c r="D122" s="9">
        <v>348.0321234518695</v>
      </c>
      <c r="E122" s="9">
        <v>58.694022134189701</v>
      </c>
      <c r="F122" s="9">
        <v>8.2994613677203368</v>
      </c>
      <c r="G122" s="9">
        <v>1.3591546245636779</v>
      </c>
      <c r="H122" s="9">
        <v>0</v>
      </c>
      <c r="I122" s="9">
        <v>416.38</v>
      </c>
      <c r="K122" s="9"/>
      <c r="L122" s="9"/>
      <c r="M122" s="9"/>
    </row>
    <row r="123" spans="1:13" x14ac:dyDescent="0.25">
      <c r="A123"/>
      <c r="B123" s="8" t="s">
        <v>845</v>
      </c>
      <c r="C123" t="s">
        <v>846</v>
      </c>
      <c r="D123" s="9">
        <v>413.52090268223526</v>
      </c>
      <c r="E123" s="9">
        <v>66.76386114624809</v>
      </c>
      <c r="F123" s="9">
        <v>9.8901012908688273</v>
      </c>
      <c r="G123" s="9">
        <v>1.3591546245636779</v>
      </c>
      <c r="H123" s="9">
        <v>0</v>
      </c>
      <c r="I123" s="9">
        <v>491.53</v>
      </c>
      <c r="K123" s="9"/>
      <c r="L123" s="9"/>
      <c r="M123" s="9"/>
    </row>
    <row r="124" spans="1:13" x14ac:dyDescent="0.25">
      <c r="A124"/>
      <c r="B124" s="8" t="s">
        <v>847</v>
      </c>
      <c r="C124" t="s">
        <v>848</v>
      </c>
      <c r="D124" s="9">
        <v>208.67052000630437</v>
      </c>
      <c r="E124" s="9">
        <v>72.585143637570951</v>
      </c>
      <c r="F124" s="9">
        <v>8.2994613677203368</v>
      </c>
      <c r="G124" s="9">
        <v>1.3591546245636779</v>
      </c>
      <c r="H124" s="9">
        <v>0</v>
      </c>
      <c r="I124" s="9">
        <v>290.91000000000003</v>
      </c>
      <c r="K124" s="9"/>
      <c r="L124" s="9"/>
      <c r="M124" s="9"/>
    </row>
    <row r="125" spans="1:13" x14ac:dyDescent="0.25">
      <c r="A125"/>
      <c r="D125" s="9"/>
      <c r="K125" s="9"/>
      <c r="L125" s="9"/>
      <c r="M125" s="9"/>
    </row>
    <row r="126" spans="1:13" x14ac:dyDescent="0.25">
      <c r="A126"/>
      <c r="B126" s="8" t="s">
        <v>849</v>
      </c>
      <c r="C126" t="s">
        <v>850</v>
      </c>
      <c r="D126" s="9">
        <v>55.384405435860302</v>
      </c>
      <c r="E126" s="9">
        <v>28.78066387999343</v>
      </c>
      <c r="F126" s="9">
        <v>0</v>
      </c>
      <c r="G126" s="9">
        <v>0</v>
      </c>
      <c r="H126" s="9">
        <v>0</v>
      </c>
      <c r="I126" s="9">
        <v>84.17</v>
      </c>
      <c r="K126" s="9"/>
      <c r="L126" s="9"/>
      <c r="M126" s="9"/>
    </row>
    <row r="127" spans="1:13" x14ac:dyDescent="0.25">
      <c r="A127"/>
      <c r="B127" s="8" t="s">
        <v>851</v>
      </c>
      <c r="C127" t="s">
        <v>852</v>
      </c>
      <c r="D127" s="9">
        <v>98.329166893182531</v>
      </c>
      <c r="E127" s="9">
        <v>37.395630291804743</v>
      </c>
      <c r="F127" s="9">
        <v>0</v>
      </c>
      <c r="G127" s="9">
        <v>0</v>
      </c>
      <c r="H127" s="9">
        <v>0</v>
      </c>
      <c r="I127" s="9">
        <v>135.72</v>
      </c>
      <c r="K127" s="9"/>
      <c r="L127" s="9"/>
      <c r="M127" s="9"/>
    </row>
    <row r="128" spans="1:13" x14ac:dyDescent="0.25">
      <c r="A128"/>
      <c r="B128" s="8" t="s">
        <v>853</v>
      </c>
      <c r="C128" t="s">
        <v>854</v>
      </c>
      <c r="D128" s="9">
        <v>101.83023356339568</v>
      </c>
      <c r="E128" s="9">
        <v>35.749094241319447</v>
      </c>
      <c r="F128" s="9">
        <v>8.2994613677203368</v>
      </c>
      <c r="G128" s="9">
        <v>1.3591546245636779</v>
      </c>
      <c r="H128" s="9">
        <v>0</v>
      </c>
      <c r="I128" s="9">
        <v>147.24</v>
      </c>
      <c r="K128" s="9"/>
      <c r="L128" s="9"/>
      <c r="M128" s="9"/>
    </row>
    <row r="129" spans="1:13" x14ac:dyDescent="0.25">
      <c r="A129"/>
      <c r="B129" s="8" t="s">
        <v>855</v>
      </c>
      <c r="C129" t="s">
        <v>856</v>
      </c>
      <c r="D129" s="9">
        <v>139.09443491712224</v>
      </c>
      <c r="E129" s="9">
        <v>41.548390009094192</v>
      </c>
      <c r="F129" s="9">
        <v>8.2994613677203368</v>
      </c>
      <c r="G129" s="9">
        <v>1.3591546245636779</v>
      </c>
      <c r="H129" s="9">
        <v>0</v>
      </c>
      <c r="I129" s="9">
        <v>190.3</v>
      </c>
      <c r="K129" s="9"/>
      <c r="L129" s="9"/>
      <c r="M129" s="9"/>
    </row>
    <row r="130" spans="1:13" x14ac:dyDescent="0.25">
      <c r="A130"/>
      <c r="B130" s="8" t="s">
        <v>857</v>
      </c>
      <c r="C130" t="s">
        <v>858</v>
      </c>
      <c r="D130" s="9">
        <v>132.85776553702823</v>
      </c>
      <c r="E130" s="9">
        <v>41.003606888199904</v>
      </c>
      <c r="F130" s="9">
        <v>0</v>
      </c>
      <c r="G130" s="9">
        <v>0</v>
      </c>
      <c r="H130" s="9">
        <v>0</v>
      </c>
      <c r="I130" s="9">
        <v>173.86</v>
      </c>
      <c r="K130" s="9"/>
      <c r="L130" s="9"/>
      <c r="M130" s="9"/>
    </row>
    <row r="131" spans="1:13" x14ac:dyDescent="0.25">
      <c r="A131"/>
      <c r="B131" s="8" t="s">
        <v>859</v>
      </c>
      <c r="C131" t="s">
        <v>860</v>
      </c>
      <c r="D131" s="9">
        <v>178.7772558189653</v>
      </c>
      <c r="E131" s="9">
        <v>47.956459798933082</v>
      </c>
      <c r="F131" s="9">
        <v>0</v>
      </c>
      <c r="G131" s="9">
        <v>0</v>
      </c>
      <c r="H131" s="9">
        <v>0</v>
      </c>
      <c r="I131" s="9">
        <v>226.73</v>
      </c>
      <c r="K131" s="9"/>
      <c r="L131" s="9"/>
      <c r="M131" s="9"/>
    </row>
    <row r="132" spans="1:13" x14ac:dyDescent="0.25">
      <c r="A132"/>
      <c r="B132" s="8" t="s">
        <v>861</v>
      </c>
      <c r="C132" t="s">
        <v>862</v>
      </c>
      <c r="D132" s="9">
        <v>200.23282920056027</v>
      </c>
      <c r="E132" s="9">
        <v>51.409244271862086</v>
      </c>
      <c r="F132" s="9">
        <v>0</v>
      </c>
      <c r="G132" s="9">
        <v>0</v>
      </c>
      <c r="H132" s="9">
        <v>0</v>
      </c>
      <c r="I132" s="9">
        <v>251.64</v>
      </c>
      <c r="K132" s="9"/>
      <c r="L132" s="9"/>
      <c r="M132" s="9"/>
    </row>
    <row r="133" spans="1:13" x14ac:dyDescent="0.25">
      <c r="A133"/>
      <c r="D133" s="9"/>
      <c r="K133" s="9"/>
      <c r="L133" s="9"/>
      <c r="M133" s="9"/>
    </row>
    <row r="134" spans="1:13" x14ac:dyDescent="0.25">
      <c r="A134"/>
      <c r="B134" s="8" t="s">
        <v>863</v>
      </c>
      <c r="C134" t="s">
        <v>864</v>
      </c>
      <c r="D134" s="9">
        <v>172.36346499835685</v>
      </c>
      <c r="E134" s="9">
        <v>44.930841654538725</v>
      </c>
      <c r="F134" s="9">
        <v>8.2994613677203368</v>
      </c>
      <c r="G134" s="9">
        <v>1.3591546245636779</v>
      </c>
      <c r="H134" s="9">
        <v>0</v>
      </c>
      <c r="I134" s="9">
        <v>226.95</v>
      </c>
      <c r="K134" s="9"/>
      <c r="L134" s="9"/>
      <c r="M134" s="9"/>
    </row>
    <row r="135" spans="1:13" x14ac:dyDescent="0.25">
      <c r="A135"/>
      <c r="B135" s="8" t="s">
        <v>865</v>
      </c>
      <c r="C135" t="s">
        <v>866</v>
      </c>
      <c r="D135" s="9">
        <v>230.72504091924756</v>
      </c>
      <c r="E135" s="9">
        <v>53.407956075134784</v>
      </c>
      <c r="F135" s="9">
        <v>9.8792806111195208</v>
      </c>
      <c r="G135" s="9">
        <v>1.3591546245636779</v>
      </c>
      <c r="H135" s="9">
        <v>0</v>
      </c>
      <c r="I135" s="9">
        <v>295.37</v>
      </c>
      <c r="K135" s="9"/>
      <c r="L135" s="9"/>
      <c r="M135" s="9"/>
    </row>
    <row r="136" spans="1:13" x14ac:dyDescent="0.25">
      <c r="A136"/>
      <c r="B136" s="8" t="s">
        <v>867</v>
      </c>
      <c r="C136" t="s">
        <v>868</v>
      </c>
      <c r="D136" s="9">
        <v>249.31209895430084</v>
      </c>
      <c r="E136" s="9">
        <v>57.444978475943103</v>
      </c>
      <c r="F136" s="9">
        <v>11.978492482485555</v>
      </c>
      <c r="G136" s="9">
        <v>1.3591546245636779</v>
      </c>
      <c r="H136" s="9">
        <v>0</v>
      </c>
      <c r="I136" s="9">
        <v>320.08999999999997</v>
      </c>
      <c r="K136" s="9"/>
      <c r="L136" s="9"/>
      <c r="M136" s="9"/>
    </row>
    <row r="137" spans="1:13" x14ac:dyDescent="0.25">
      <c r="A137"/>
      <c r="D137" s="9"/>
      <c r="K137" s="9"/>
      <c r="L137" s="9"/>
      <c r="M137" s="9"/>
    </row>
    <row r="138" spans="1:13" x14ac:dyDescent="0.25">
      <c r="A138"/>
      <c r="B138" s="8" t="s">
        <v>869</v>
      </c>
      <c r="C138" t="s">
        <v>870</v>
      </c>
      <c r="D138" s="9">
        <v>143.41786999327627</v>
      </c>
      <c r="E138" s="9">
        <v>45.575667913993236</v>
      </c>
      <c r="F138" s="9">
        <v>0</v>
      </c>
      <c r="G138" s="9">
        <v>0</v>
      </c>
      <c r="H138" s="9">
        <v>0</v>
      </c>
      <c r="I138" s="9">
        <v>188.99</v>
      </c>
      <c r="K138" s="9"/>
      <c r="L138" s="9"/>
      <c r="M138" s="9"/>
    </row>
    <row r="139" spans="1:13" x14ac:dyDescent="0.25">
      <c r="A139"/>
      <c r="B139" s="8" t="s">
        <v>871</v>
      </c>
      <c r="C139" t="s">
        <v>872</v>
      </c>
      <c r="D139" s="9">
        <v>198.09305820254457</v>
      </c>
      <c r="E139" s="9">
        <v>51.016579204884152</v>
      </c>
      <c r="F139" s="9">
        <v>0</v>
      </c>
      <c r="G139" s="9">
        <v>0</v>
      </c>
      <c r="H139" s="9">
        <v>0</v>
      </c>
      <c r="I139" s="9">
        <v>249.11</v>
      </c>
      <c r="K139" s="9"/>
      <c r="L139" s="9"/>
      <c r="M139" s="9"/>
    </row>
    <row r="140" spans="1:13" x14ac:dyDescent="0.25">
      <c r="A140"/>
      <c r="B140" s="8" t="s">
        <v>873</v>
      </c>
      <c r="C140" t="s">
        <v>874</v>
      </c>
      <c r="D140" s="9">
        <v>227.39369065164718</v>
      </c>
      <c r="E140" s="9">
        <v>52.817411852565876</v>
      </c>
      <c r="F140" s="9">
        <v>0</v>
      </c>
      <c r="G140" s="9">
        <v>0</v>
      </c>
      <c r="H140" s="9">
        <v>0</v>
      </c>
      <c r="I140" s="9">
        <v>280.20999999999998</v>
      </c>
      <c r="K140" s="9"/>
      <c r="L140" s="9"/>
      <c r="M140" s="9"/>
    </row>
    <row r="141" spans="1:13" x14ac:dyDescent="0.25">
      <c r="A141"/>
      <c r="D141" s="9"/>
      <c r="K141" s="9"/>
      <c r="L141" s="9"/>
      <c r="M141" s="9"/>
    </row>
    <row r="142" spans="1:13" x14ac:dyDescent="0.25">
      <c r="A142"/>
      <c r="B142" s="8" t="s">
        <v>875</v>
      </c>
      <c r="C142" t="s">
        <v>876</v>
      </c>
      <c r="D142" s="9">
        <v>183.5415280431057</v>
      </c>
      <c r="E142" s="9">
        <v>49.377455346842595</v>
      </c>
      <c r="F142" s="9">
        <v>8.2994613677203368</v>
      </c>
      <c r="G142" s="9">
        <v>1.3591546245636779</v>
      </c>
      <c r="H142" s="9">
        <v>0</v>
      </c>
      <c r="I142" s="9">
        <v>242.58</v>
      </c>
      <c r="K142" s="9"/>
      <c r="L142" s="9"/>
      <c r="M142" s="9"/>
    </row>
    <row r="143" spans="1:13" x14ac:dyDescent="0.25">
      <c r="A143"/>
      <c r="B143" s="8" t="s">
        <v>877</v>
      </c>
      <c r="C143" t="s">
        <v>878</v>
      </c>
      <c r="D143" s="9">
        <v>250.74755633802087</v>
      </c>
      <c r="E143" s="9">
        <v>57.100923664048238</v>
      </c>
      <c r="F143" s="9">
        <v>9.8792806111195208</v>
      </c>
      <c r="G143" s="9">
        <v>1.3591546245636779</v>
      </c>
      <c r="H143" s="9">
        <v>0</v>
      </c>
      <c r="I143" s="9">
        <v>319.08999999999997</v>
      </c>
      <c r="K143" s="9"/>
      <c r="L143" s="9"/>
      <c r="M143" s="9"/>
    </row>
    <row r="144" spans="1:13" x14ac:dyDescent="0.25">
      <c r="A144"/>
      <c r="B144" s="8" t="s">
        <v>879</v>
      </c>
      <c r="C144" t="s">
        <v>880</v>
      </c>
      <c r="D144" s="9">
        <v>278.08338899419795</v>
      </c>
      <c r="E144" s="9">
        <v>59.630264081771386</v>
      </c>
      <c r="F144" s="9">
        <v>11.978492482485555</v>
      </c>
      <c r="G144" s="9">
        <v>1.3591546245636779</v>
      </c>
      <c r="H144" s="9">
        <v>0</v>
      </c>
      <c r="I144" s="9">
        <v>351.05</v>
      </c>
      <c r="K144" s="9"/>
      <c r="L144" s="9"/>
      <c r="M144" s="9"/>
    </row>
    <row r="145" spans="1:14" x14ac:dyDescent="0.25">
      <c r="A145"/>
      <c r="D145" s="9"/>
      <c r="K145" s="9"/>
      <c r="L145" s="9"/>
      <c r="M145" s="9"/>
    </row>
    <row r="146" spans="1:14" x14ac:dyDescent="0.25">
      <c r="A146"/>
      <c r="B146" s="8" t="s">
        <v>408</v>
      </c>
      <c r="C146" t="s">
        <v>409</v>
      </c>
      <c r="D146" s="9">
        <v>38.140659647908208</v>
      </c>
      <c r="E146" s="9">
        <v>13.717203148066035</v>
      </c>
      <c r="F146" s="9">
        <v>8.2979554272518392</v>
      </c>
      <c r="G146" s="9">
        <v>0.6465461700095424</v>
      </c>
      <c r="H146" s="9">
        <v>0</v>
      </c>
      <c r="I146" s="9">
        <v>60.8</v>
      </c>
      <c r="K146" s="9"/>
      <c r="L146" s="9"/>
      <c r="M146" s="9"/>
    </row>
    <row r="147" spans="1:14" x14ac:dyDescent="0.25">
      <c r="A147"/>
      <c r="B147" s="8" t="s">
        <v>410</v>
      </c>
      <c r="C147" t="s">
        <v>411</v>
      </c>
      <c r="D147" s="9">
        <v>43.201953291277363</v>
      </c>
      <c r="E147" s="9">
        <v>15.541732269536791</v>
      </c>
      <c r="F147" s="9">
        <v>10.042624560446718</v>
      </c>
      <c r="G147" s="9">
        <v>0.6465461700095424</v>
      </c>
      <c r="H147" s="9">
        <v>0</v>
      </c>
      <c r="I147" s="9">
        <v>69.430000000000007</v>
      </c>
      <c r="K147" s="9"/>
      <c r="L147" s="9"/>
      <c r="M147" s="9"/>
    </row>
    <row r="148" spans="1:14" x14ac:dyDescent="0.25">
      <c r="A148"/>
      <c r="B148" s="8" t="s">
        <v>412</v>
      </c>
      <c r="C148" t="s">
        <v>413</v>
      </c>
      <c r="D148" s="9">
        <v>36.645559881579338</v>
      </c>
      <c r="E148" s="9">
        <v>13.183544825755781</v>
      </c>
      <c r="F148" s="9">
        <v>8.9731412224095983</v>
      </c>
      <c r="G148" s="9">
        <v>0.6465461700095424</v>
      </c>
      <c r="H148" s="9">
        <v>0</v>
      </c>
      <c r="I148" s="9">
        <v>59.45</v>
      </c>
      <c r="K148" s="9"/>
      <c r="L148" s="9"/>
      <c r="M148" s="9"/>
    </row>
    <row r="149" spans="1:14" x14ac:dyDescent="0.25">
      <c r="A149"/>
      <c r="B149" s="8" t="s">
        <v>414</v>
      </c>
      <c r="C149" t="s">
        <v>415</v>
      </c>
      <c r="D149" s="9">
        <v>47.399471551034914</v>
      </c>
      <c r="E149" s="9">
        <v>17.04547987231463</v>
      </c>
      <c r="F149" s="9">
        <v>10.04863230167744</v>
      </c>
      <c r="G149" s="9">
        <v>0.6465461700095424</v>
      </c>
      <c r="H149" s="9">
        <v>0</v>
      </c>
      <c r="I149" s="9">
        <v>75.14</v>
      </c>
      <c r="K149" s="9"/>
      <c r="L149" s="9"/>
      <c r="M149" s="9"/>
    </row>
    <row r="150" spans="1:14" x14ac:dyDescent="0.25">
      <c r="A150"/>
      <c r="B150" s="8" t="s">
        <v>416</v>
      </c>
      <c r="C150" t="s">
        <v>417</v>
      </c>
      <c r="D150" s="9">
        <v>58.924437563299037</v>
      </c>
      <c r="E150" s="9">
        <v>21.20345978131369</v>
      </c>
      <c r="F150" s="9">
        <v>16.005314450452651</v>
      </c>
      <c r="G150" s="9">
        <v>0.6465461700095424</v>
      </c>
      <c r="H150" s="9">
        <v>0</v>
      </c>
      <c r="I150" s="9">
        <v>96.78</v>
      </c>
      <c r="K150" s="9"/>
      <c r="L150" s="9"/>
      <c r="M150" s="9"/>
    </row>
    <row r="151" spans="1:14" x14ac:dyDescent="0.25">
      <c r="A151"/>
      <c r="D151" s="9"/>
      <c r="K151" s="9"/>
      <c r="L151" s="9"/>
      <c r="M151" s="9"/>
    </row>
    <row r="152" spans="1:14" x14ac:dyDescent="0.25">
      <c r="A152"/>
      <c r="B152" s="8" t="s">
        <v>418</v>
      </c>
      <c r="C152" t="s">
        <v>881</v>
      </c>
      <c r="D152" s="9">
        <v>23.501392601556407</v>
      </c>
      <c r="E152" s="9">
        <v>5.9913177143995977</v>
      </c>
      <c r="F152" s="9">
        <v>6.470766490087045</v>
      </c>
      <c r="G152" s="9">
        <v>0.97769244475034256</v>
      </c>
      <c r="H152" s="9">
        <v>0</v>
      </c>
      <c r="I152" s="9">
        <v>36.94</v>
      </c>
      <c r="K152" s="9"/>
      <c r="L152" s="9"/>
      <c r="M152" s="9"/>
    </row>
    <row r="153" spans="1:14" x14ac:dyDescent="0.25">
      <c r="A153"/>
      <c r="B153" s="8" t="s">
        <v>420</v>
      </c>
      <c r="C153" t="s">
        <v>421</v>
      </c>
      <c r="D153" s="9">
        <v>37.050411833610127</v>
      </c>
      <c r="E153" s="9">
        <v>10.10668756682365</v>
      </c>
      <c r="F153" s="9">
        <v>7.7043239815083195</v>
      </c>
      <c r="G153" s="9">
        <v>0.91300301983453114</v>
      </c>
      <c r="H153" s="9">
        <v>0</v>
      </c>
      <c r="I153" s="9">
        <v>55.77</v>
      </c>
      <c r="K153" s="9"/>
      <c r="L153" s="9"/>
      <c r="M153" s="9"/>
    </row>
    <row r="154" spans="1:14" x14ac:dyDescent="0.25">
      <c r="A154"/>
      <c r="B154" s="8" t="s">
        <v>422</v>
      </c>
      <c r="C154" t="s">
        <v>423</v>
      </c>
      <c r="D154" s="9">
        <v>37.050411833610127</v>
      </c>
      <c r="E154" s="9">
        <v>10.106976875368222</v>
      </c>
      <c r="F154" s="9">
        <v>7.7043239815083195</v>
      </c>
      <c r="G154" s="9">
        <v>0.99239458677666381</v>
      </c>
      <c r="H154" s="9">
        <v>0</v>
      </c>
      <c r="I154" s="9">
        <v>55.85</v>
      </c>
      <c r="K154" s="9"/>
      <c r="L154" s="9"/>
      <c r="M154" s="9"/>
    </row>
    <row r="155" spans="1:14" x14ac:dyDescent="0.25">
      <c r="A155"/>
      <c r="B155" s="8" t="s">
        <v>424</v>
      </c>
      <c r="C155" t="s">
        <v>882</v>
      </c>
      <c r="D155" s="9">
        <v>65.939295925517456</v>
      </c>
      <c r="E155" s="9">
        <v>24.33892833410841</v>
      </c>
      <c r="F155" s="9">
        <v>9.3382466236540473</v>
      </c>
      <c r="G155" s="9">
        <v>0.71011345987130203</v>
      </c>
      <c r="H155" s="9">
        <v>0</v>
      </c>
      <c r="I155" s="9">
        <v>100.33</v>
      </c>
      <c r="K155" s="9"/>
      <c r="L155" s="9"/>
      <c r="M155" s="9"/>
    </row>
    <row r="156" spans="1:14" x14ac:dyDescent="0.25">
      <c r="A156"/>
      <c r="B156" s="8" t="s">
        <v>426</v>
      </c>
      <c r="C156" t="s">
        <v>427</v>
      </c>
      <c r="D156" s="9">
        <v>65.939295925517456</v>
      </c>
      <c r="E156" s="9">
        <v>24.333094209907681</v>
      </c>
      <c r="F156" s="9">
        <v>7.7043239815083195</v>
      </c>
      <c r="G156" s="9">
        <v>0.89977109201084149</v>
      </c>
      <c r="H156" s="9">
        <v>0</v>
      </c>
      <c r="I156" s="9">
        <v>98.88</v>
      </c>
      <c r="K156" s="9"/>
      <c r="L156" s="9"/>
      <c r="M156" s="9"/>
    </row>
    <row r="157" spans="1:14" x14ac:dyDescent="0.25">
      <c r="A157"/>
      <c r="B157" s="8" t="s">
        <v>428</v>
      </c>
      <c r="C157" t="s">
        <v>429</v>
      </c>
      <c r="D157" s="9">
        <v>34.59482453826007</v>
      </c>
      <c r="E157" s="9">
        <v>7.4753069770083354</v>
      </c>
      <c r="F157" s="9">
        <v>12.010954521733478</v>
      </c>
      <c r="G157" s="9">
        <v>0.91300301983453114</v>
      </c>
      <c r="H157" s="9">
        <v>0</v>
      </c>
      <c r="I157" s="9">
        <v>54.99</v>
      </c>
      <c r="K157" s="9"/>
      <c r="L157" s="9"/>
      <c r="M157" s="9"/>
      <c r="N157" s="14"/>
    </row>
    <row r="158" spans="1:14" x14ac:dyDescent="0.25">
      <c r="A158"/>
      <c r="B158" s="8" t="s">
        <v>430</v>
      </c>
      <c r="C158" t="s">
        <v>431</v>
      </c>
      <c r="D158" s="9">
        <v>43.614319684988871</v>
      </c>
      <c r="E158" s="9">
        <v>8.9997776593884353</v>
      </c>
      <c r="F158" s="9">
        <v>8.3211027272189586</v>
      </c>
      <c r="G158" s="9">
        <v>1.7333825449032394</v>
      </c>
      <c r="H158" s="9">
        <v>0</v>
      </c>
      <c r="I158" s="9">
        <v>62.67</v>
      </c>
      <c r="K158" s="9"/>
      <c r="L158" s="9"/>
      <c r="M158" s="9"/>
    </row>
    <row r="159" spans="1:14" x14ac:dyDescent="0.25">
      <c r="A159"/>
      <c r="B159" s="8" t="s">
        <v>432</v>
      </c>
      <c r="C159" t="s">
        <v>433</v>
      </c>
      <c r="D159" s="9">
        <v>43.614319684988871</v>
      </c>
      <c r="E159" s="9">
        <v>9.0115239676115024</v>
      </c>
      <c r="F159" s="9">
        <v>12.010954521733478</v>
      </c>
      <c r="G159" s="9">
        <v>0.91300301983453114</v>
      </c>
      <c r="H159" s="9">
        <v>0</v>
      </c>
      <c r="I159" s="9">
        <v>65.55</v>
      </c>
      <c r="K159" s="9"/>
      <c r="L159" s="9"/>
      <c r="M159" s="9"/>
    </row>
    <row r="160" spans="1:14" x14ac:dyDescent="0.25">
      <c r="A160"/>
      <c r="B160" s="8" t="s">
        <v>434</v>
      </c>
      <c r="C160" t="s">
        <v>435</v>
      </c>
      <c r="D160" s="9">
        <v>50.036279987529205</v>
      </c>
      <c r="E160" s="9">
        <v>9.4626683727933365</v>
      </c>
      <c r="F160" s="9">
        <v>8.3211027272189586</v>
      </c>
      <c r="G160" s="9">
        <v>1.7333825449032394</v>
      </c>
      <c r="H160" s="9">
        <v>0</v>
      </c>
      <c r="I160" s="9">
        <v>69.55</v>
      </c>
      <c r="K160" s="9"/>
      <c r="L160" s="9"/>
      <c r="M160" s="9"/>
    </row>
    <row r="161" spans="1:13" x14ac:dyDescent="0.25">
      <c r="A161"/>
      <c r="B161" s="8" t="s">
        <v>436</v>
      </c>
      <c r="C161" t="s">
        <v>437</v>
      </c>
      <c r="D161" s="9">
        <v>50.036279987529205</v>
      </c>
      <c r="E161" s="9">
        <v>9.4660744606025968</v>
      </c>
      <c r="F161" s="9">
        <v>9.9225633301167555</v>
      </c>
      <c r="G161" s="9">
        <v>0.91300301983453114</v>
      </c>
      <c r="H161" s="9">
        <v>0</v>
      </c>
      <c r="I161" s="9">
        <v>70.34</v>
      </c>
      <c r="K161" s="9"/>
      <c r="L161" s="9"/>
      <c r="M161" s="9"/>
    </row>
    <row r="162" spans="1:13" x14ac:dyDescent="0.25">
      <c r="A162"/>
      <c r="B162" s="8" t="s">
        <v>438</v>
      </c>
      <c r="C162" t="s">
        <v>439</v>
      </c>
      <c r="D162" s="9">
        <v>34.191525599716201</v>
      </c>
      <c r="E162" s="9">
        <v>13.004373199617598</v>
      </c>
      <c r="F162" s="9">
        <v>6.470766490087045</v>
      </c>
      <c r="G162" s="9">
        <v>1.0600244400977406</v>
      </c>
      <c r="H162" s="9">
        <v>0</v>
      </c>
      <c r="I162" s="9">
        <v>54.73</v>
      </c>
      <c r="K162" s="9"/>
      <c r="L162" s="9"/>
      <c r="M162" s="9"/>
    </row>
    <row r="163" spans="1:13" x14ac:dyDescent="0.25">
      <c r="A163"/>
      <c r="B163" s="8" t="s">
        <v>440</v>
      </c>
      <c r="C163" t="s">
        <v>441</v>
      </c>
      <c r="D163" s="9">
        <v>47.976216458775305</v>
      </c>
      <c r="E163" s="9">
        <v>11.817077749887734</v>
      </c>
      <c r="F163" s="9">
        <v>6.470766490087045</v>
      </c>
      <c r="G163" s="9">
        <v>1.0600244400977406</v>
      </c>
      <c r="H163" s="9">
        <v>0</v>
      </c>
      <c r="I163" s="9">
        <v>67.319999999999993</v>
      </c>
      <c r="K163" s="9"/>
      <c r="L163" s="9"/>
      <c r="M163" s="9"/>
    </row>
    <row r="164" spans="1:13" x14ac:dyDescent="0.25">
      <c r="A164"/>
      <c r="B164" s="8" t="s">
        <v>442</v>
      </c>
      <c r="C164" t="s">
        <v>443</v>
      </c>
      <c r="D164" s="9">
        <v>60.074333133736296</v>
      </c>
      <c r="E164" s="9">
        <v>13.787030982588208</v>
      </c>
      <c r="F164" s="9">
        <v>7.7151446612576304</v>
      </c>
      <c r="G164" s="9">
        <v>1.0600244400977406</v>
      </c>
      <c r="H164" s="9">
        <v>0</v>
      </c>
      <c r="I164" s="9">
        <v>82.64</v>
      </c>
      <c r="K164" s="9"/>
      <c r="L164" s="9"/>
      <c r="M164" s="9"/>
    </row>
    <row r="165" spans="1:13" x14ac:dyDescent="0.25">
      <c r="A165"/>
      <c r="B165" s="8" t="s">
        <v>444</v>
      </c>
      <c r="C165" t="s">
        <v>445</v>
      </c>
      <c r="D165" s="9">
        <v>36.772113454983099</v>
      </c>
      <c r="E165" s="9">
        <v>8.9643137970898348</v>
      </c>
      <c r="F165" s="9">
        <v>6.470766490087045</v>
      </c>
      <c r="G165" s="9">
        <v>1.0600244400977406</v>
      </c>
      <c r="H165" s="9">
        <v>0</v>
      </c>
      <c r="I165" s="9">
        <v>53.27</v>
      </c>
      <c r="K165" s="9"/>
      <c r="L165" s="9"/>
      <c r="M165" s="9"/>
    </row>
    <row r="166" spans="1:13" x14ac:dyDescent="0.25">
      <c r="A166"/>
      <c r="B166" s="8" t="s">
        <v>446</v>
      </c>
      <c r="C166" t="s">
        <v>447</v>
      </c>
      <c r="D166" s="9">
        <v>39.435218295133225</v>
      </c>
      <c r="E166" s="9">
        <v>11.211136251998319</v>
      </c>
      <c r="F166" s="9">
        <v>6.470766490087045</v>
      </c>
      <c r="G166" s="9">
        <v>1.0600244400977406</v>
      </c>
      <c r="H166" s="9">
        <v>0</v>
      </c>
      <c r="I166" s="9">
        <v>58.18</v>
      </c>
      <c r="K166" s="9"/>
      <c r="L166" s="9"/>
      <c r="M166" s="9"/>
    </row>
    <row r="167" spans="1:13" x14ac:dyDescent="0.25">
      <c r="A167"/>
      <c r="B167" s="8" t="s">
        <v>448</v>
      </c>
      <c r="C167" t="s">
        <v>449</v>
      </c>
      <c r="D167" s="9">
        <v>49.788123971119326</v>
      </c>
      <c r="E167" s="9">
        <v>10.455547510768369</v>
      </c>
      <c r="F167" s="9">
        <v>7.7043239815083195</v>
      </c>
      <c r="G167" s="9">
        <v>1.0600244400977406</v>
      </c>
      <c r="H167" s="9">
        <v>0</v>
      </c>
      <c r="I167" s="9">
        <v>69.010000000000005</v>
      </c>
      <c r="K167" s="9"/>
      <c r="L167" s="9"/>
      <c r="M167" s="9"/>
    </row>
    <row r="168" spans="1:13" x14ac:dyDescent="0.25">
      <c r="A168"/>
      <c r="B168" s="8" t="s">
        <v>450</v>
      </c>
      <c r="C168" t="s">
        <v>451</v>
      </c>
      <c r="D168" s="9">
        <v>49.788123971119326</v>
      </c>
      <c r="E168" s="9">
        <v>10.462072760936683</v>
      </c>
      <c r="F168" s="9">
        <v>9.3382466236540473</v>
      </c>
      <c r="G168" s="9">
        <v>1.0600244400977406</v>
      </c>
      <c r="H168" s="9">
        <v>0</v>
      </c>
      <c r="I168" s="9">
        <v>70.650000000000006</v>
      </c>
      <c r="K168" s="9"/>
      <c r="L168" s="9"/>
      <c r="M168" s="9"/>
    </row>
    <row r="169" spans="1:13" x14ac:dyDescent="0.25">
      <c r="A169"/>
      <c r="D169" s="9"/>
      <c r="K169" s="9"/>
      <c r="L169" s="9"/>
      <c r="M169" s="9"/>
    </row>
    <row r="170" spans="1:13" x14ac:dyDescent="0.25">
      <c r="A170"/>
      <c r="B170" s="8" t="s">
        <v>883</v>
      </c>
      <c r="C170" t="s">
        <v>453</v>
      </c>
      <c r="D170" s="9">
        <v>0</v>
      </c>
      <c r="E170" s="9">
        <v>8.8780495910225117</v>
      </c>
      <c r="F170" s="9">
        <v>0</v>
      </c>
      <c r="G170" s="9">
        <v>0</v>
      </c>
      <c r="H170" s="9">
        <v>0</v>
      </c>
      <c r="I170" s="9">
        <v>8.8800000000000008</v>
      </c>
      <c r="K170" s="9"/>
      <c r="L170" s="9"/>
      <c r="M170" s="9"/>
    </row>
    <row r="171" spans="1:13" x14ac:dyDescent="0.25">
      <c r="A171"/>
      <c r="B171" s="8" t="s">
        <v>884</v>
      </c>
      <c r="C171" t="s">
        <v>455</v>
      </c>
      <c r="D171" s="9">
        <v>0</v>
      </c>
      <c r="E171" s="9">
        <v>20.154604515103532</v>
      </c>
      <c r="F171" s="9">
        <v>0</v>
      </c>
      <c r="G171" s="9">
        <v>0</v>
      </c>
      <c r="H171" s="9">
        <v>0</v>
      </c>
      <c r="I171" s="9">
        <v>20.149999999999999</v>
      </c>
      <c r="K171" s="9"/>
      <c r="L171" s="9"/>
      <c r="M171" s="9"/>
    </row>
    <row r="172" spans="1:13" x14ac:dyDescent="0.25">
      <c r="A172"/>
      <c r="D172" s="9"/>
      <c r="K172" s="9"/>
      <c r="L172" s="9"/>
      <c r="M172" s="9"/>
    </row>
    <row r="173" spans="1:13" x14ac:dyDescent="0.25">
      <c r="A173"/>
      <c r="B173" s="8" t="s">
        <v>885</v>
      </c>
      <c r="C173" t="s">
        <v>459</v>
      </c>
      <c r="D173" s="9">
        <v>0</v>
      </c>
      <c r="E173" s="9">
        <v>8.8780495910225117</v>
      </c>
      <c r="F173" s="9">
        <v>0</v>
      </c>
      <c r="G173" s="9">
        <v>0</v>
      </c>
      <c r="H173" s="9">
        <v>0</v>
      </c>
      <c r="I173" s="9">
        <v>8.8800000000000008</v>
      </c>
      <c r="K173" s="9"/>
      <c r="L173" s="9"/>
      <c r="M173" s="9"/>
    </row>
    <row r="174" spans="1:13" x14ac:dyDescent="0.25">
      <c r="A174"/>
      <c r="B174" s="8" t="s">
        <v>886</v>
      </c>
      <c r="C174" t="s">
        <v>461</v>
      </c>
      <c r="D174" s="9">
        <v>0</v>
      </c>
      <c r="E174" s="9">
        <v>20.154604515103532</v>
      </c>
      <c r="F174" s="9">
        <v>0</v>
      </c>
      <c r="G174" s="9">
        <v>0</v>
      </c>
      <c r="H174" s="9">
        <v>0</v>
      </c>
      <c r="I174" s="9">
        <v>20.149999999999999</v>
      </c>
      <c r="K174" s="9"/>
      <c r="L174" s="9"/>
      <c r="M174" s="9"/>
    </row>
    <row r="175" spans="1:13" x14ac:dyDescent="0.25">
      <c r="A175"/>
      <c r="B175" s="8" t="s">
        <v>887</v>
      </c>
      <c r="C175" t="s">
        <v>463</v>
      </c>
      <c r="D175" s="9">
        <v>0</v>
      </c>
      <c r="E175" s="9">
        <v>27.564912036642486</v>
      </c>
      <c r="F175" s="9">
        <v>0</v>
      </c>
      <c r="G175" s="9">
        <v>0</v>
      </c>
      <c r="H175" s="9">
        <v>0</v>
      </c>
      <c r="I175" s="9">
        <v>27.56</v>
      </c>
      <c r="K175" s="9"/>
      <c r="L175" s="9"/>
      <c r="M175" s="9"/>
    </row>
    <row r="176" spans="1:13" x14ac:dyDescent="0.25">
      <c r="A176"/>
      <c r="B176" s="8" t="s">
        <v>888</v>
      </c>
      <c r="C176" t="s">
        <v>465</v>
      </c>
      <c r="D176" s="9">
        <v>0</v>
      </c>
      <c r="E176" s="9">
        <v>38.030032320683809</v>
      </c>
      <c r="F176" s="9">
        <v>0</v>
      </c>
      <c r="G176" s="9">
        <v>0</v>
      </c>
      <c r="H176" s="9">
        <v>0</v>
      </c>
      <c r="I176" s="9">
        <v>38.03</v>
      </c>
      <c r="K176" s="9"/>
      <c r="L176" s="9"/>
      <c r="M176" s="9"/>
    </row>
    <row r="177" spans="1:13" x14ac:dyDescent="0.25">
      <c r="A177"/>
      <c r="B177" s="8" t="s">
        <v>889</v>
      </c>
      <c r="C177" t="s">
        <v>467</v>
      </c>
      <c r="D177" s="9">
        <v>0</v>
      </c>
      <c r="E177" s="9">
        <v>53.125103197892791</v>
      </c>
      <c r="F177" s="9">
        <v>0</v>
      </c>
      <c r="G177" s="9">
        <v>0</v>
      </c>
      <c r="H177" s="9">
        <v>0</v>
      </c>
      <c r="I177" s="9">
        <v>53.13</v>
      </c>
      <c r="K177" s="9"/>
      <c r="L177" s="9"/>
      <c r="M177" s="9"/>
    </row>
    <row r="178" spans="1:13" x14ac:dyDescent="0.25">
      <c r="A178"/>
      <c r="B178" s="8" t="s">
        <v>890</v>
      </c>
      <c r="C178" t="s">
        <v>469</v>
      </c>
      <c r="D178" s="9">
        <v>0</v>
      </c>
      <c r="E178" s="9">
        <v>73.530297822420309</v>
      </c>
      <c r="F178" s="9">
        <v>0</v>
      </c>
      <c r="G178" s="9">
        <v>0</v>
      </c>
      <c r="H178" s="9">
        <v>0</v>
      </c>
      <c r="I178" s="9">
        <v>73.53</v>
      </c>
      <c r="K178" s="9"/>
      <c r="L178" s="9"/>
      <c r="M178" s="9"/>
    </row>
    <row r="179" spans="1:13" x14ac:dyDescent="0.25">
      <c r="A179"/>
      <c r="B179" s="8" t="s">
        <v>891</v>
      </c>
      <c r="C179" t="s">
        <v>471</v>
      </c>
      <c r="D179" s="9">
        <v>0</v>
      </c>
      <c r="E179" s="9">
        <v>108.86350325120752</v>
      </c>
      <c r="F179" s="9">
        <v>0</v>
      </c>
      <c r="G179" s="9">
        <v>0</v>
      </c>
      <c r="H179" s="9">
        <v>0</v>
      </c>
      <c r="I179" s="9">
        <v>108.86</v>
      </c>
      <c r="K179" s="9"/>
      <c r="L179" s="9"/>
      <c r="M179" s="9"/>
    </row>
    <row r="180" spans="1:13" x14ac:dyDescent="0.25">
      <c r="A180"/>
      <c r="D180" s="9"/>
      <c r="K180" s="9"/>
      <c r="L180" s="9"/>
      <c r="M180" s="9"/>
    </row>
    <row r="181" spans="1:13" x14ac:dyDescent="0.25">
      <c r="A181"/>
      <c r="B181" s="8" t="s">
        <v>892</v>
      </c>
      <c r="C181" t="s">
        <v>480</v>
      </c>
      <c r="D181" s="9">
        <v>0</v>
      </c>
      <c r="E181" s="9">
        <v>8.8780495910225117</v>
      </c>
      <c r="F181" s="9">
        <v>0</v>
      </c>
      <c r="G181" s="9">
        <v>0</v>
      </c>
      <c r="H181" s="9">
        <v>0</v>
      </c>
      <c r="I181" s="9">
        <v>8.8800000000000008</v>
      </c>
      <c r="K181" s="9"/>
      <c r="L181" s="9"/>
      <c r="M181" s="9"/>
    </row>
    <row r="182" spans="1:13" x14ac:dyDescent="0.25">
      <c r="A182"/>
      <c r="B182" s="8" t="s">
        <v>893</v>
      </c>
      <c r="C182" t="s">
        <v>482</v>
      </c>
      <c r="D182" s="9">
        <v>0</v>
      </c>
      <c r="E182" s="9">
        <v>20.154604515103532</v>
      </c>
      <c r="F182" s="9">
        <v>0</v>
      </c>
      <c r="G182" s="9">
        <v>0</v>
      </c>
      <c r="H182" s="9">
        <v>0</v>
      </c>
      <c r="I182" s="9">
        <v>20.149999999999999</v>
      </c>
      <c r="K182" s="9"/>
      <c r="L182" s="9"/>
      <c r="M182" s="9"/>
    </row>
    <row r="183" spans="1:13" x14ac:dyDescent="0.25">
      <c r="A183"/>
      <c r="B183" s="8" t="s">
        <v>894</v>
      </c>
      <c r="C183" t="s">
        <v>484</v>
      </c>
      <c r="D183" s="9">
        <v>0</v>
      </c>
      <c r="E183" s="9">
        <v>27.564912036642486</v>
      </c>
      <c r="F183" s="9">
        <v>0</v>
      </c>
      <c r="G183" s="9">
        <v>0</v>
      </c>
      <c r="H183" s="9">
        <v>0</v>
      </c>
      <c r="I183" s="9">
        <v>27.56</v>
      </c>
      <c r="K183" s="9"/>
      <c r="L183" s="9"/>
      <c r="M183" s="9"/>
    </row>
    <row r="184" spans="1:13" x14ac:dyDescent="0.25">
      <c r="A184"/>
      <c r="B184" s="8" t="s">
        <v>895</v>
      </c>
      <c r="C184" t="s">
        <v>486</v>
      </c>
      <c r="D184" s="9">
        <v>0</v>
      </c>
      <c r="E184" s="9">
        <v>38.030032320683809</v>
      </c>
      <c r="F184" s="9">
        <v>0</v>
      </c>
      <c r="G184" s="9">
        <v>0</v>
      </c>
      <c r="H184" s="9">
        <v>0</v>
      </c>
      <c r="I184" s="9">
        <v>38.03</v>
      </c>
      <c r="K184" s="9"/>
      <c r="L184" s="9"/>
      <c r="M184" s="9"/>
    </row>
    <row r="185" spans="1:13" x14ac:dyDescent="0.25">
      <c r="A185"/>
      <c r="B185" s="8" t="s">
        <v>896</v>
      </c>
      <c r="C185" t="s">
        <v>488</v>
      </c>
      <c r="D185" s="9">
        <v>0</v>
      </c>
      <c r="E185" s="9">
        <v>53.125103197892791</v>
      </c>
      <c r="F185" s="9">
        <v>0</v>
      </c>
      <c r="G185" s="9">
        <v>0</v>
      </c>
      <c r="H185" s="9">
        <v>0</v>
      </c>
      <c r="I185" s="9">
        <v>53.13</v>
      </c>
      <c r="K185" s="9"/>
      <c r="L185" s="9"/>
      <c r="M185" s="9"/>
    </row>
    <row r="186" spans="1:13" x14ac:dyDescent="0.25">
      <c r="A186"/>
      <c r="B186" s="8" t="s">
        <v>897</v>
      </c>
      <c r="C186" t="s">
        <v>490</v>
      </c>
      <c r="D186" s="9">
        <v>0</v>
      </c>
      <c r="E186" s="9">
        <v>73.530297822420309</v>
      </c>
      <c r="F186" s="9">
        <v>0</v>
      </c>
      <c r="G186" s="9">
        <v>0</v>
      </c>
      <c r="H186" s="9">
        <v>0</v>
      </c>
      <c r="I186" s="9">
        <v>73.53</v>
      </c>
      <c r="K186" s="9"/>
      <c r="L186" s="9"/>
      <c r="M186" s="9"/>
    </row>
    <row r="187" spans="1:13" x14ac:dyDescent="0.25">
      <c r="A187"/>
      <c r="B187" s="8" t="s">
        <v>898</v>
      </c>
      <c r="C187" t="s">
        <v>492</v>
      </c>
      <c r="D187" s="9">
        <v>0</v>
      </c>
      <c r="E187" s="9">
        <v>108.86350325120752</v>
      </c>
      <c r="F187" s="9">
        <v>0</v>
      </c>
      <c r="G187" s="9">
        <v>0</v>
      </c>
      <c r="H187" s="9">
        <v>0</v>
      </c>
      <c r="I187" s="9">
        <v>108.86</v>
      </c>
      <c r="K187" s="9"/>
      <c r="L187" s="9"/>
      <c r="M187" s="9"/>
    </row>
    <row r="188" spans="1:13" x14ac:dyDescent="0.25">
      <c r="A188"/>
      <c r="D188" s="9"/>
      <c r="K188" s="9"/>
      <c r="L188" s="9"/>
      <c r="M188" s="9"/>
    </row>
    <row r="189" spans="1:13" x14ac:dyDescent="0.25">
      <c r="A189"/>
      <c r="B189" s="8" t="s">
        <v>899</v>
      </c>
      <c r="C189" t="s">
        <v>501</v>
      </c>
      <c r="D189" s="9">
        <v>37.6550601987622</v>
      </c>
      <c r="E189" s="9">
        <v>13.037720168122085</v>
      </c>
      <c r="F189" s="9">
        <v>0</v>
      </c>
      <c r="G189" s="9">
        <v>0</v>
      </c>
      <c r="H189" s="9">
        <v>0</v>
      </c>
      <c r="I189" s="9">
        <v>50.69</v>
      </c>
      <c r="K189" s="9"/>
      <c r="L189" s="9"/>
      <c r="M189" s="9"/>
    </row>
    <row r="190" spans="1:13" x14ac:dyDescent="0.25">
      <c r="A190"/>
      <c r="B190" s="8" t="s">
        <v>900</v>
      </c>
      <c r="C190" t="s">
        <v>503</v>
      </c>
      <c r="D190" s="9">
        <v>27.436241125437906</v>
      </c>
      <c r="E190" s="9">
        <v>9.4995475341277196</v>
      </c>
      <c r="F190" s="9">
        <v>0</v>
      </c>
      <c r="G190" s="9">
        <v>0</v>
      </c>
      <c r="H190" s="9">
        <v>0</v>
      </c>
      <c r="I190" s="9">
        <v>36.94</v>
      </c>
      <c r="K190" s="9"/>
      <c r="L190" s="9"/>
      <c r="M190" s="9"/>
    </row>
    <row r="191" spans="1:13" x14ac:dyDescent="0.25">
      <c r="A191"/>
      <c r="B191" s="8" t="s">
        <v>901</v>
      </c>
      <c r="C191" t="s">
        <v>505</v>
      </c>
      <c r="D191" s="9">
        <v>53.125482119788153</v>
      </c>
      <c r="E191" s="9">
        <v>14.854171890309642</v>
      </c>
      <c r="F191" s="9">
        <v>0</v>
      </c>
      <c r="G191" s="9">
        <v>0</v>
      </c>
      <c r="H191" s="9">
        <v>0</v>
      </c>
      <c r="I191" s="9">
        <v>67.98</v>
      </c>
      <c r="K191" s="9"/>
      <c r="L191" s="9"/>
      <c r="M191" s="9"/>
    </row>
    <row r="192" spans="1:13" x14ac:dyDescent="0.25">
      <c r="A192"/>
      <c r="B192" s="8" t="s">
        <v>902</v>
      </c>
      <c r="C192" t="s">
        <v>507</v>
      </c>
      <c r="D192" s="9">
        <v>119.97540734212531</v>
      </c>
      <c r="E192" s="9">
        <v>36.138274668322765</v>
      </c>
      <c r="F192" s="9">
        <v>0</v>
      </c>
      <c r="G192" s="9">
        <v>0</v>
      </c>
      <c r="H192" s="9">
        <v>0</v>
      </c>
      <c r="I192" s="9">
        <v>156.11000000000001</v>
      </c>
      <c r="K192" s="9"/>
      <c r="L192" s="9"/>
      <c r="M192" s="9"/>
    </row>
    <row r="193" spans="1:13" x14ac:dyDescent="0.25">
      <c r="A193"/>
      <c r="B193" s="8" t="s">
        <v>903</v>
      </c>
      <c r="C193" t="s">
        <v>509</v>
      </c>
      <c r="D193" s="9">
        <v>215.61424313547869</v>
      </c>
      <c r="E193" s="9">
        <v>69.594546078672948</v>
      </c>
      <c r="F193" s="9">
        <v>0</v>
      </c>
      <c r="G193" s="9">
        <v>0</v>
      </c>
      <c r="H193" s="9">
        <v>0</v>
      </c>
      <c r="I193" s="9">
        <v>285.20999999999998</v>
      </c>
      <c r="K193" s="9"/>
      <c r="L193" s="9"/>
      <c r="M193" s="9"/>
    </row>
    <row r="194" spans="1:13" x14ac:dyDescent="0.25">
      <c r="A194"/>
      <c r="B194" s="8" t="s">
        <v>904</v>
      </c>
      <c r="C194" t="s">
        <v>515</v>
      </c>
      <c r="D194" s="9">
        <v>40.892450779134684</v>
      </c>
      <c r="E194" s="9">
        <v>14.15863704460601</v>
      </c>
      <c r="F194" s="9">
        <v>0</v>
      </c>
      <c r="G194" s="9">
        <v>0</v>
      </c>
      <c r="H194" s="9">
        <v>0</v>
      </c>
      <c r="I194" s="9">
        <v>55.05</v>
      </c>
      <c r="K194" s="9"/>
      <c r="L194" s="9"/>
      <c r="M194" s="9"/>
    </row>
    <row r="195" spans="1:13" x14ac:dyDescent="0.25">
      <c r="A195"/>
      <c r="B195" s="8" t="s">
        <v>905</v>
      </c>
      <c r="C195" t="s">
        <v>517</v>
      </c>
      <c r="D195" s="9">
        <v>70.441153662587524</v>
      </c>
      <c r="E195" s="9">
        <v>24.38960514004685</v>
      </c>
      <c r="F195" s="9">
        <v>0</v>
      </c>
      <c r="G195" s="9">
        <v>0</v>
      </c>
      <c r="H195" s="9">
        <v>0</v>
      </c>
      <c r="I195" s="9">
        <v>94.83</v>
      </c>
      <c r="K195" s="9"/>
      <c r="L195" s="9"/>
      <c r="M195" s="9"/>
    </row>
    <row r="196" spans="1:13" x14ac:dyDescent="0.25">
      <c r="A196"/>
      <c r="B196" s="8" t="s">
        <v>906</v>
      </c>
      <c r="C196" t="s">
        <v>519</v>
      </c>
      <c r="D196" s="9">
        <v>89.247215654671749</v>
      </c>
      <c r="E196" s="9">
        <v>30.901032088322197</v>
      </c>
      <c r="F196" s="9">
        <v>0</v>
      </c>
      <c r="G196" s="9">
        <v>0</v>
      </c>
      <c r="H196" s="9">
        <v>0</v>
      </c>
      <c r="I196" s="9">
        <v>120.15</v>
      </c>
      <c r="K196" s="9"/>
      <c r="L196" s="9"/>
      <c r="M196" s="9"/>
    </row>
    <row r="197" spans="1:13" x14ac:dyDescent="0.25">
      <c r="A197"/>
      <c r="B197" s="8" t="s">
        <v>907</v>
      </c>
      <c r="C197" t="s">
        <v>523</v>
      </c>
      <c r="D197" s="9">
        <v>29.763383956421841</v>
      </c>
      <c r="E197" s="9">
        <v>10.305299453297865</v>
      </c>
      <c r="F197" s="9">
        <v>0</v>
      </c>
      <c r="G197" s="9">
        <v>0</v>
      </c>
      <c r="H197" s="9">
        <v>0</v>
      </c>
      <c r="I197" s="9">
        <v>40.07</v>
      </c>
      <c r="K197" s="9"/>
      <c r="L197" s="9"/>
      <c r="M197" s="9"/>
    </row>
    <row r="198" spans="1:13" x14ac:dyDescent="0.25">
      <c r="A198"/>
      <c r="B198" s="8" t="s">
        <v>908</v>
      </c>
      <c r="C198" t="s">
        <v>525</v>
      </c>
      <c r="D198" s="9">
        <v>18.127669801502172</v>
      </c>
      <c r="E198" s="9">
        <v>6.2765398574471432</v>
      </c>
      <c r="F198" s="9">
        <v>0</v>
      </c>
      <c r="G198" s="9">
        <v>0</v>
      </c>
      <c r="H198" s="9">
        <v>0</v>
      </c>
      <c r="I198" s="9">
        <v>24.4</v>
      </c>
      <c r="K198" s="9"/>
      <c r="L198" s="9"/>
      <c r="M198" s="9"/>
    </row>
    <row r="199" spans="1:13" x14ac:dyDescent="0.25">
      <c r="A199"/>
      <c r="B199" s="8" t="s">
        <v>909</v>
      </c>
      <c r="C199" t="s">
        <v>527</v>
      </c>
      <c r="D199" s="9">
        <v>14.924628192804722</v>
      </c>
      <c r="E199" s="9">
        <v>5.1675159982203356</v>
      </c>
      <c r="F199" s="9">
        <v>0</v>
      </c>
      <c r="G199" s="9">
        <v>0</v>
      </c>
      <c r="H199" s="9">
        <v>0</v>
      </c>
      <c r="I199" s="9">
        <v>20.09</v>
      </c>
      <c r="K199" s="9"/>
      <c r="L199" s="9"/>
      <c r="M199" s="9"/>
    </row>
    <row r="200" spans="1:13" x14ac:dyDescent="0.25">
      <c r="A200"/>
      <c r="D200" s="9"/>
      <c r="K200" s="9"/>
      <c r="L200" s="9"/>
      <c r="M200" s="9"/>
    </row>
    <row r="201" spans="1:13" x14ac:dyDescent="0.25">
      <c r="A201"/>
      <c r="B201" s="8" t="s">
        <v>910</v>
      </c>
      <c r="C201" t="s">
        <v>531</v>
      </c>
      <c r="D201" s="9">
        <v>242.00407782557687</v>
      </c>
      <c r="E201" s="9">
        <v>57.135838636723435</v>
      </c>
      <c r="F201" s="9">
        <v>0</v>
      </c>
      <c r="G201" s="9">
        <v>0</v>
      </c>
      <c r="H201" s="9">
        <v>37.094089754673718</v>
      </c>
      <c r="I201" s="9">
        <v>336.23</v>
      </c>
      <c r="K201" s="9"/>
      <c r="L201" s="9"/>
      <c r="M201" s="9"/>
    </row>
    <row r="202" spans="1:13" x14ac:dyDescent="0.25">
      <c r="A202"/>
      <c r="D202" s="9"/>
      <c r="K202" s="9"/>
      <c r="L202" s="9"/>
      <c r="M202" s="9"/>
    </row>
    <row r="203" spans="1:13" x14ac:dyDescent="0.25">
      <c r="A203"/>
      <c r="B203" s="8" t="s">
        <v>911</v>
      </c>
      <c r="C203" t="s">
        <v>533</v>
      </c>
      <c r="D203" s="9">
        <v>19.441517968072432</v>
      </c>
      <c r="E203" s="9">
        <v>6.7314477675321323</v>
      </c>
      <c r="F203" s="9">
        <v>0</v>
      </c>
      <c r="G203" s="9">
        <v>0</v>
      </c>
      <c r="H203" s="9">
        <v>0</v>
      </c>
      <c r="I203" s="9">
        <v>26.17</v>
      </c>
      <c r="K203" s="9"/>
      <c r="L203" s="9"/>
      <c r="M203" s="9"/>
    </row>
    <row r="204" spans="1:13" x14ac:dyDescent="0.25">
      <c r="A204"/>
      <c r="B204" s="8" t="s">
        <v>912</v>
      </c>
      <c r="C204" t="s">
        <v>535</v>
      </c>
      <c r="D204" s="9">
        <v>23.812424613721223</v>
      </c>
      <c r="E204" s="9">
        <v>8.2448342135011483</v>
      </c>
      <c r="F204" s="9">
        <v>0</v>
      </c>
      <c r="G204" s="9">
        <v>0</v>
      </c>
      <c r="H204" s="9">
        <v>0</v>
      </c>
      <c r="I204" s="9">
        <v>32.06</v>
      </c>
      <c r="K204" s="9"/>
      <c r="L204" s="9"/>
      <c r="M204" s="9"/>
    </row>
    <row r="205" spans="1:13" x14ac:dyDescent="0.25">
      <c r="A205"/>
      <c r="B205" s="8" t="s">
        <v>913</v>
      </c>
      <c r="C205" t="s">
        <v>537</v>
      </c>
      <c r="D205" s="9">
        <v>35.654232598691145</v>
      </c>
      <c r="E205" s="9">
        <v>12.344951912894617</v>
      </c>
      <c r="F205" s="9">
        <v>0</v>
      </c>
      <c r="G205" s="9">
        <v>0</v>
      </c>
      <c r="H205" s="9">
        <v>0</v>
      </c>
      <c r="I205" s="9">
        <v>48</v>
      </c>
      <c r="K205" s="9"/>
      <c r="L205" s="9"/>
      <c r="M205" s="9"/>
    </row>
    <row r="206" spans="1:13" x14ac:dyDescent="0.25">
      <c r="A206"/>
      <c r="B206" s="8" t="s">
        <v>914</v>
      </c>
      <c r="C206" t="s">
        <v>915</v>
      </c>
      <c r="D206" s="9">
        <v>59.990479030456711</v>
      </c>
      <c r="E206" s="9">
        <v>20.771154639566909</v>
      </c>
      <c r="F206" s="9">
        <v>0</v>
      </c>
      <c r="G206" s="9">
        <v>0</v>
      </c>
      <c r="H206" s="9">
        <v>0</v>
      </c>
      <c r="I206" s="9">
        <v>80.760000000000005</v>
      </c>
      <c r="K206" s="9"/>
      <c r="L206" s="9"/>
      <c r="M206" s="9"/>
    </row>
    <row r="207" spans="1:13" x14ac:dyDescent="0.25">
      <c r="A207"/>
      <c r="D207" s="9"/>
      <c r="K207" s="9"/>
      <c r="L207" s="9"/>
      <c r="M207" s="9"/>
    </row>
    <row r="208" spans="1:13" x14ac:dyDescent="0.25">
      <c r="A208"/>
      <c r="B208" s="8" t="s">
        <v>540</v>
      </c>
      <c r="C208" t="s">
        <v>541</v>
      </c>
      <c r="D208" s="9">
        <v>19.441517968072432</v>
      </c>
      <c r="E208" s="9">
        <v>6.7314477675321323</v>
      </c>
      <c r="F208" s="9">
        <v>0</v>
      </c>
      <c r="G208" s="9">
        <v>0</v>
      </c>
      <c r="H208" s="9">
        <v>20.456796276351344</v>
      </c>
      <c r="I208" s="9">
        <v>46.63</v>
      </c>
      <c r="K208" s="9"/>
      <c r="L208" s="9"/>
      <c r="M208" s="9"/>
    </row>
    <row r="209" spans="1:13" x14ac:dyDescent="0.25">
      <c r="A209"/>
      <c r="B209" s="8" t="s">
        <v>542</v>
      </c>
      <c r="C209" t="s">
        <v>543</v>
      </c>
      <c r="D209" s="9">
        <v>23.812424613721223</v>
      </c>
      <c r="E209" s="9">
        <v>8.2448342135011483</v>
      </c>
      <c r="F209" s="9">
        <v>0</v>
      </c>
      <c r="G209" s="9">
        <v>0</v>
      </c>
      <c r="H209" s="9">
        <v>20.456796276351344</v>
      </c>
      <c r="I209" s="9">
        <v>52.51</v>
      </c>
      <c r="K209" s="9"/>
      <c r="L209" s="9"/>
      <c r="M209" s="9"/>
    </row>
    <row r="210" spans="1:13" x14ac:dyDescent="0.25">
      <c r="A210"/>
      <c r="B210" s="8" t="s">
        <v>544</v>
      </c>
      <c r="C210" t="s">
        <v>916</v>
      </c>
      <c r="D210" s="9">
        <v>59.990479030456711</v>
      </c>
      <c r="E210" s="9">
        <v>20.771154639566909</v>
      </c>
      <c r="F210" s="9">
        <v>0</v>
      </c>
      <c r="G210" s="9">
        <v>0</v>
      </c>
      <c r="H210" s="9">
        <v>20.456796276351344</v>
      </c>
      <c r="I210" s="9">
        <v>101.22</v>
      </c>
      <c r="K210" s="9"/>
      <c r="L210" s="9"/>
      <c r="M210" s="9"/>
    </row>
    <row r="211" spans="1:13" x14ac:dyDescent="0.25">
      <c r="A211"/>
      <c r="B211" s="8" t="s">
        <v>546</v>
      </c>
      <c r="C211" t="s">
        <v>547</v>
      </c>
      <c r="D211" s="9">
        <v>35.654232598691145</v>
      </c>
      <c r="E211" s="9">
        <v>12.344951912894617</v>
      </c>
      <c r="F211" s="9">
        <v>0</v>
      </c>
      <c r="G211" s="9">
        <v>0</v>
      </c>
      <c r="H211" s="9">
        <v>20.456796276351344</v>
      </c>
      <c r="I211" s="9">
        <v>68.459999999999994</v>
      </c>
      <c r="K211" s="9"/>
      <c r="L211" s="9"/>
      <c r="M211" s="9"/>
    </row>
    <row r="212" spans="1:13" x14ac:dyDescent="0.25">
      <c r="A212"/>
      <c r="B212" s="8" t="s">
        <v>548</v>
      </c>
      <c r="C212" t="s">
        <v>549</v>
      </c>
      <c r="D212" s="9">
        <v>19.441517968072432</v>
      </c>
      <c r="E212" s="9">
        <v>6.7314477675321323</v>
      </c>
      <c r="F212" s="9">
        <v>0</v>
      </c>
      <c r="G212" s="9">
        <v>0</v>
      </c>
      <c r="H212" s="9">
        <v>20.456796276351344</v>
      </c>
      <c r="I212" s="9">
        <v>46.63</v>
      </c>
      <c r="K212" s="9"/>
      <c r="L212" s="9"/>
      <c r="M212" s="9"/>
    </row>
    <row r="213" spans="1:13" x14ac:dyDescent="0.25">
      <c r="A213"/>
      <c r="B213" s="8" t="s">
        <v>550</v>
      </c>
      <c r="C213" t="s">
        <v>551</v>
      </c>
      <c r="D213" s="9">
        <v>23.812424613721223</v>
      </c>
      <c r="E213" s="9">
        <v>8.2448342135011483</v>
      </c>
      <c r="F213" s="9">
        <v>0</v>
      </c>
      <c r="G213" s="9">
        <v>0</v>
      </c>
      <c r="H213" s="9">
        <v>20.456796276351344</v>
      </c>
      <c r="I213" s="9">
        <v>52.51</v>
      </c>
      <c r="K213" s="9"/>
      <c r="L213" s="9"/>
      <c r="M213" s="9"/>
    </row>
    <row r="214" spans="1:13" x14ac:dyDescent="0.25">
      <c r="A214"/>
      <c r="B214" s="8" t="s">
        <v>552</v>
      </c>
      <c r="C214" t="s">
        <v>553</v>
      </c>
      <c r="D214" s="9">
        <v>35.654232598691145</v>
      </c>
      <c r="E214" s="9">
        <v>12.344951912894617</v>
      </c>
      <c r="F214" s="9">
        <v>0</v>
      </c>
      <c r="G214" s="9">
        <v>0</v>
      </c>
      <c r="H214" s="9">
        <v>20.456796276351344</v>
      </c>
      <c r="I214" s="9">
        <v>68.459999999999994</v>
      </c>
      <c r="K214" s="9"/>
      <c r="L214" s="9"/>
      <c r="M214" s="9"/>
    </row>
    <row r="215" spans="1:13" x14ac:dyDescent="0.25">
      <c r="A215"/>
      <c r="B215" s="8" t="s">
        <v>554</v>
      </c>
      <c r="C215" t="s">
        <v>555</v>
      </c>
      <c r="D215" s="9">
        <v>19.441517968072432</v>
      </c>
      <c r="E215" s="9">
        <v>6.7314477675321323</v>
      </c>
      <c r="F215" s="9">
        <v>0</v>
      </c>
      <c r="G215" s="9">
        <v>0</v>
      </c>
      <c r="H215" s="9">
        <v>20.456796276351344</v>
      </c>
      <c r="I215" s="9">
        <v>46.63</v>
      </c>
      <c r="K215" s="9"/>
      <c r="L215" s="9"/>
      <c r="M215" s="9"/>
    </row>
    <row r="216" spans="1:13" x14ac:dyDescent="0.25">
      <c r="A216"/>
      <c r="B216" s="8" t="s">
        <v>556</v>
      </c>
      <c r="C216" t="s">
        <v>557</v>
      </c>
      <c r="D216" s="9">
        <v>23.812424613721223</v>
      </c>
      <c r="E216" s="9">
        <v>8.2448342135011483</v>
      </c>
      <c r="F216" s="9">
        <v>0</v>
      </c>
      <c r="G216" s="9">
        <v>0</v>
      </c>
      <c r="H216" s="9">
        <v>20.456796276351344</v>
      </c>
      <c r="I216" s="9">
        <v>52.51</v>
      </c>
      <c r="K216" s="9"/>
      <c r="L216" s="9"/>
      <c r="M216" s="9"/>
    </row>
    <row r="217" spans="1:13" x14ac:dyDescent="0.25">
      <c r="A217"/>
      <c r="B217" s="8" t="s">
        <v>558</v>
      </c>
      <c r="C217" t="s">
        <v>559</v>
      </c>
      <c r="D217" s="9">
        <v>35.654232598691145</v>
      </c>
      <c r="E217" s="9">
        <v>12.344951912894617</v>
      </c>
      <c r="F217" s="9">
        <v>0</v>
      </c>
      <c r="G217" s="9">
        <v>0</v>
      </c>
      <c r="H217" s="9">
        <v>20.456796276351344</v>
      </c>
      <c r="I217" s="9">
        <v>68.459999999999994</v>
      </c>
      <c r="K217" s="9"/>
      <c r="L217" s="9"/>
      <c r="M217" s="9"/>
    </row>
    <row r="218" spans="1:13" x14ac:dyDescent="0.25">
      <c r="A218"/>
      <c r="B218" s="8" t="s">
        <v>560</v>
      </c>
      <c r="C218" t="s">
        <v>561</v>
      </c>
      <c r="D218" s="9">
        <v>19.441517968072432</v>
      </c>
      <c r="E218" s="9">
        <v>6.7314477675321323</v>
      </c>
      <c r="F218" s="9">
        <v>0</v>
      </c>
      <c r="G218" s="9">
        <v>0</v>
      </c>
      <c r="H218" s="9">
        <v>20.456796276351344</v>
      </c>
      <c r="I218" s="9">
        <v>46.63</v>
      </c>
      <c r="K218" s="9"/>
      <c r="L218" s="9"/>
      <c r="M218" s="9"/>
    </row>
    <row r="219" spans="1:13" x14ac:dyDescent="0.25">
      <c r="A219"/>
      <c r="B219" s="8" t="s">
        <v>562</v>
      </c>
      <c r="C219" t="s">
        <v>563</v>
      </c>
      <c r="D219" s="9">
        <v>23.812424613721223</v>
      </c>
      <c r="E219" s="9">
        <v>8.2448342135011483</v>
      </c>
      <c r="F219" s="9">
        <v>0</v>
      </c>
      <c r="G219" s="9">
        <v>0</v>
      </c>
      <c r="H219" s="9">
        <v>20.456796276351344</v>
      </c>
      <c r="I219" s="9">
        <v>52.51</v>
      </c>
      <c r="K219" s="9"/>
      <c r="L219" s="9"/>
      <c r="M219" s="9"/>
    </row>
    <row r="220" spans="1:13" x14ac:dyDescent="0.25">
      <c r="B220" s="8" t="s">
        <v>564</v>
      </c>
      <c r="C220" t="s">
        <v>565</v>
      </c>
      <c r="D220" s="9">
        <v>35.654232598691145</v>
      </c>
      <c r="E220" s="9">
        <v>12.344951912894617</v>
      </c>
      <c r="F220" s="9">
        <v>0</v>
      </c>
      <c r="G220" s="9">
        <v>0</v>
      </c>
      <c r="H220" s="9">
        <v>20.456796276351344</v>
      </c>
      <c r="I220" s="9">
        <v>68.459999999999994</v>
      </c>
      <c r="K220" s="9"/>
      <c r="L220" s="9"/>
      <c r="M220" s="9"/>
    </row>
    <row r="221" spans="1:13" x14ac:dyDescent="0.25">
      <c r="D221" s="9"/>
      <c r="K221" s="9"/>
      <c r="L221" s="9"/>
      <c r="M221" s="9"/>
    </row>
    <row r="222" spans="1:13" x14ac:dyDescent="0.25">
      <c r="B222" s="8" t="s">
        <v>917</v>
      </c>
      <c r="C222" t="s">
        <v>399</v>
      </c>
      <c r="D222" s="9">
        <v>0</v>
      </c>
      <c r="E222" s="9">
        <v>0</v>
      </c>
      <c r="F222" s="9">
        <v>0</v>
      </c>
      <c r="G222" s="9">
        <v>0</v>
      </c>
      <c r="H222" s="9">
        <v>0</v>
      </c>
      <c r="I222" s="9">
        <v>601.59</v>
      </c>
      <c r="K222" s="9"/>
      <c r="L222" s="9"/>
      <c r="M222" s="9"/>
    </row>
    <row r="223" spans="1:13" x14ac:dyDescent="0.25">
      <c r="B223" s="8" t="s">
        <v>918</v>
      </c>
      <c r="C223" t="s">
        <v>401</v>
      </c>
      <c r="D223" s="9">
        <v>0</v>
      </c>
      <c r="E223" s="9">
        <v>0</v>
      </c>
      <c r="F223" s="9">
        <v>0</v>
      </c>
      <c r="G223" s="9">
        <v>0</v>
      </c>
      <c r="H223" s="9">
        <v>0</v>
      </c>
      <c r="I223" s="9">
        <v>1569.59</v>
      </c>
      <c r="K223" s="9"/>
      <c r="L223" s="9"/>
      <c r="M223" s="9"/>
    </row>
    <row r="224" spans="1:13" x14ac:dyDescent="0.25">
      <c r="B224" s="8" t="s">
        <v>919</v>
      </c>
      <c r="C224" t="s">
        <v>403</v>
      </c>
      <c r="D224" s="9">
        <v>0</v>
      </c>
      <c r="E224" s="9">
        <v>0</v>
      </c>
      <c r="F224" s="9">
        <v>0</v>
      </c>
      <c r="G224" s="9">
        <v>0</v>
      </c>
      <c r="H224" s="9">
        <v>0</v>
      </c>
      <c r="I224" s="9">
        <v>856.51</v>
      </c>
      <c r="K224" s="9"/>
      <c r="L224" s="9"/>
      <c r="M224" s="9"/>
    </row>
    <row r="225" spans="1:13" x14ac:dyDescent="0.25">
      <c r="B225" s="8" t="s">
        <v>920</v>
      </c>
      <c r="C225" t="s">
        <v>405</v>
      </c>
      <c r="D225" s="9">
        <v>0</v>
      </c>
      <c r="E225" s="9">
        <v>0</v>
      </c>
      <c r="F225" s="9">
        <v>0</v>
      </c>
      <c r="G225" s="9">
        <v>0</v>
      </c>
      <c r="H225" s="9">
        <v>0</v>
      </c>
      <c r="I225" s="9">
        <v>38.74</v>
      </c>
      <c r="K225" s="9"/>
      <c r="L225" s="9"/>
      <c r="M225" s="9"/>
    </row>
    <row r="226" spans="1:13" x14ac:dyDescent="0.25">
      <c r="B226" s="8" t="s">
        <v>921</v>
      </c>
      <c r="C226" t="s">
        <v>407</v>
      </c>
      <c r="D226" s="9">
        <v>0</v>
      </c>
      <c r="E226" s="9">
        <v>0</v>
      </c>
      <c r="F226" s="9">
        <v>0</v>
      </c>
      <c r="G226" s="9">
        <v>0</v>
      </c>
      <c r="H226" s="9">
        <v>0</v>
      </c>
      <c r="I226" s="9">
        <v>9.1199999999999992</v>
      </c>
      <c r="K226" s="9"/>
      <c r="L226" s="9"/>
      <c r="M226" s="9"/>
    </row>
    <row r="227" spans="1:13" x14ac:dyDescent="0.25">
      <c r="D227" s="9"/>
      <c r="L227" s="14"/>
      <c r="M227" s="48"/>
    </row>
    <row r="228" spans="1:13" x14ac:dyDescent="0.25">
      <c r="A228" s="7" t="s">
        <v>636</v>
      </c>
      <c r="D228" s="9"/>
      <c r="L228" s="14"/>
      <c r="M228" s="48"/>
    </row>
    <row r="229" spans="1:13" x14ac:dyDescent="0.25">
      <c r="C229" t="s">
        <v>922</v>
      </c>
      <c r="D229" s="9"/>
      <c r="L229" s="14"/>
      <c r="M229" s="48"/>
    </row>
    <row r="230" spans="1:13" x14ac:dyDescent="0.25">
      <c r="D230" s="9"/>
      <c r="L230" s="14"/>
      <c r="M230" s="48"/>
    </row>
    <row r="231" spans="1:13" x14ac:dyDescent="0.25">
      <c r="A231" s="7" t="s">
        <v>923</v>
      </c>
      <c r="D231" s="9"/>
      <c r="L231" s="14"/>
      <c r="M231" s="48"/>
    </row>
    <row r="232" spans="1:13" x14ac:dyDescent="0.25">
      <c r="C232" t="s">
        <v>924</v>
      </c>
      <c r="D232" s="9"/>
      <c r="L232" s="14"/>
      <c r="M232" s="48"/>
    </row>
    <row r="233" spans="1:13" x14ac:dyDescent="0.25"/>
    <row r="234" spans="1:13" x14ac:dyDescent="0.25"/>
  </sheetData>
  <sheetProtection sheet="1" objects="1" scenarios="1"/>
  <mergeCells count="1">
    <mergeCell ref="K3:M3"/>
  </mergeCells>
  <conditionalFormatting sqref="M227:M232">
    <cfRule type="top10" dxfId="5" priority="1" percent="1" bottom="1" rank="10"/>
    <cfRule type="top10" dxfId="4" priority="2" percent="1" rank="10"/>
  </conditionalFormatting>
  <pageMargins left="0.7" right="0.7" top="0.75" bottom="0.75" header="0.3" footer="0.3"/>
  <pageSetup paperSize="9" scale="3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C057-F3EC-427A-9C8D-7E9777DC072E}">
  <sheetPr>
    <tabColor theme="7"/>
  </sheetPr>
  <dimension ref="A1:O144"/>
  <sheetViews>
    <sheetView topLeftCell="A114" workbookViewId="0">
      <selection activeCell="D14" sqref="D14"/>
    </sheetView>
  </sheetViews>
  <sheetFormatPr defaultColWidth="0" defaultRowHeight="15" zeroHeight="1" x14ac:dyDescent="0.25"/>
  <cols>
    <col min="1" max="1" width="7.7109375" style="12" customWidth="1"/>
    <col min="2" max="2" width="12.85546875" style="8" customWidth="1"/>
    <col min="3" max="3" width="97.42578125" customWidth="1"/>
    <col min="4" max="5" width="21.42578125" customWidth="1"/>
    <col min="6" max="8" width="21.42578125" style="9" customWidth="1"/>
    <col min="9" max="9" width="41.140625" style="9" customWidth="1"/>
    <col min="10" max="10" width="21.42578125" style="9" customWidth="1"/>
    <col min="11" max="11" width="5.42578125" customWidth="1"/>
    <col min="12" max="12" width="16.140625" style="8" hidden="1"/>
    <col min="13" max="14" width="16.140625" hidden="1"/>
    <col min="15" max="15" width="9.140625" hidden="1"/>
  </cols>
  <sheetData>
    <row r="1" spans="1:14" x14ac:dyDescent="0.25">
      <c r="A1" s="7" t="s">
        <v>925</v>
      </c>
    </row>
    <row r="2" spans="1:14" x14ac:dyDescent="0.25">
      <c r="A2" s="7" t="s">
        <v>58</v>
      </c>
    </row>
    <row r="3" spans="1:14" x14ac:dyDescent="0.25">
      <c r="A3" s="7"/>
      <c r="D3" s="10" t="s">
        <v>59</v>
      </c>
      <c r="E3" s="10" t="s">
        <v>60</v>
      </c>
      <c r="F3" s="10" t="s">
        <v>61</v>
      </c>
      <c r="G3" s="10" t="s">
        <v>62</v>
      </c>
      <c r="H3" s="9" t="s">
        <v>63</v>
      </c>
      <c r="I3" s="9" t="s">
        <v>926</v>
      </c>
      <c r="J3" s="10" t="s">
        <v>927</v>
      </c>
    </row>
    <row r="4" spans="1:14" x14ac:dyDescent="0.25">
      <c r="B4" s="13" t="s">
        <v>66</v>
      </c>
      <c r="C4" s="7" t="s">
        <v>67</v>
      </c>
      <c r="I4" s="11" t="s">
        <v>65</v>
      </c>
      <c r="J4" s="11" t="s">
        <v>73</v>
      </c>
      <c r="L4" s="80"/>
      <c r="M4" s="81"/>
      <c r="N4" s="81"/>
    </row>
    <row r="5" spans="1:14" ht="17.25" customHeight="1" x14ac:dyDescent="0.25">
      <c r="A5" s="7"/>
      <c r="D5" s="13" t="s">
        <v>643</v>
      </c>
      <c r="E5" s="13" t="s">
        <v>644</v>
      </c>
      <c r="F5" s="11" t="s">
        <v>928</v>
      </c>
      <c r="G5" s="11" t="s">
        <v>70</v>
      </c>
      <c r="H5" s="11" t="s">
        <v>71</v>
      </c>
      <c r="I5" s="11" t="s">
        <v>72</v>
      </c>
      <c r="L5" s="47"/>
      <c r="M5" s="47"/>
      <c r="N5" s="47"/>
    </row>
    <row r="6" spans="1:14" x14ac:dyDescent="0.25">
      <c r="B6" s="8" t="s">
        <v>929</v>
      </c>
      <c r="C6" t="s">
        <v>930</v>
      </c>
      <c r="D6" s="9">
        <v>33.36105671440162</v>
      </c>
      <c r="E6" s="9">
        <v>4.0091119726533684</v>
      </c>
      <c r="F6" s="9">
        <v>0</v>
      </c>
      <c r="G6" s="9">
        <v>0</v>
      </c>
      <c r="H6" s="9">
        <v>0</v>
      </c>
      <c r="I6" s="9">
        <v>0</v>
      </c>
      <c r="J6" s="9">
        <v>37.369999999999997</v>
      </c>
      <c r="K6" s="9"/>
      <c r="L6" s="9"/>
      <c r="M6" s="9"/>
      <c r="N6" s="9"/>
    </row>
    <row r="7" spans="1:14" x14ac:dyDescent="0.25">
      <c r="B7" s="8" t="s">
        <v>931</v>
      </c>
      <c r="C7" t="s">
        <v>932</v>
      </c>
      <c r="D7" s="9">
        <v>133.63565330814447</v>
      </c>
      <c r="E7" s="9">
        <v>0.52039434462281342</v>
      </c>
      <c r="F7" s="9">
        <v>0</v>
      </c>
      <c r="G7" s="9">
        <v>0</v>
      </c>
      <c r="H7" s="9">
        <v>0</v>
      </c>
      <c r="I7" s="9">
        <v>0</v>
      </c>
      <c r="J7" s="9">
        <v>134.16</v>
      </c>
      <c r="K7" s="14"/>
      <c r="L7" s="9"/>
      <c r="M7" s="9"/>
      <c r="N7" s="9"/>
    </row>
    <row r="8" spans="1:14" x14ac:dyDescent="0.25">
      <c r="B8" s="8" t="s">
        <v>933</v>
      </c>
      <c r="C8" t="s">
        <v>934</v>
      </c>
      <c r="D8" s="9">
        <v>0</v>
      </c>
      <c r="E8" s="9">
        <v>0</v>
      </c>
      <c r="F8" s="9">
        <v>0</v>
      </c>
      <c r="G8" s="9">
        <v>0</v>
      </c>
      <c r="H8" s="9">
        <v>0</v>
      </c>
      <c r="I8" s="9">
        <v>0</v>
      </c>
      <c r="J8" s="9">
        <v>103.49</v>
      </c>
      <c r="K8" s="14"/>
      <c r="L8" s="9"/>
      <c r="M8" s="9"/>
      <c r="N8" s="9"/>
    </row>
    <row r="9" spans="1:14" x14ac:dyDescent="0.25">
      <c r="B9" s="8" t="s">
        <v>935</v>
      </c>
      <c r="C9" t="s">
        <v>936</v>
      </c>
      <c r="D9" s="9">
        <v>0</v>
      </c>
      <c r="E9" s="9">
        <v>0</v>
      </c>
      <c r="F9" s="9">
        <v>0</v>
      </c>
      <c r="G9" s="9">
        <v>0</v>
      </c>
      <c r="H9" s="9">
        <v>0</v>
      </c>
      <c r="I9" s="9">
        <v>0</v>
      </c>
      <c r="J9" s="9">
        <v>63.43</v>
      </c>
      <c r="K9" s="14"/>
      <c r="L9" s="9"/>
      <c r="M9" s="9"/>
      <c r="N9" s="9"/>
    </row>
    <row r="10" spans="1:14" x14ac:dyDescent="0.25">
      <c r="B10" s="8" t="s">
        <v>937</v>
      </c>
      <c r="C10" t="s">
        <v>938</v>
      </c>
      <c r="D10" s="9">
        <v>0</v>
      </c>
      <c r="E10" s="9">
        <v>0</v>
      </c>
      <c r="F10" s="9">
        <v>0</v>
      </c>
      <c r="G10" s="9">
        <v>0</v>
      </c>
      <c r="H10" s="9">
        <v>0</v>
      </c>
      <c r="I10" s="9">
        <v>0</v>
      </c>
      <c r="J10" s="9">
        <v>67.94</v>
      </c>
      <c r="K10" s="14"/>
      <c r="L10" s="9"/>
      <c r="M10" s="9"/>
      <c r="N10" s="9"/>
    </row>
    <row r="11" spans="1:14" x14ac:dyDescent="0.25">
      <c r="B11" s="8" t="s">
        <v>939</v>
      </c>
      <c r="C11" t="s">
        <v>940</v>
      </c>
      <c r="D11" s="9">
        <v>0</v>
      </c>
      <c r="E11" s="9">
        <v>0</v>
      </c>
      <c r="F11" s="9">
        <v>0</v>
      </c>
      <c r="G11" s="9">
        <v>0</v>
      </c>
      <c r="H11" s="9">
        <v>0</v>
      </c>
      <c r="I11" s="9">
        <v>0</v>
      </c>
      <c r="J11" s="9">
        <v>82.5</v>
      </c>
      <c r="K11" s="14"/>
      <c r="L11" s="9"/>
      <c r="M11" s="9"/>
      <c r="N11" s="9"/>
    </row>
    <row r="12" spans="1:14" x14ac:dyDescent="0.25">
      <c r="B12" s="8" t="s">
        <v>941</v>
      </c>
      <c r="C12" t="s">
        <v>942</v>
      </c>
      <c r="D12" s="9">
        <v>0</v>
      </c>
      <c r="E12" s="9">
        <v>0</v>
      </c>
      <c r="F12" s="9">
        <v>0</v>
      </c>
      <c r="G12" s="9">
        <v>0</v>
      </c>
      <c r="H12" s="9">
        <v>0</v>
      </c>
      <c r="I12" s="9">
        <v>0</v>
      </c>
      <c r="J12" s="9">
        <v>63.19</v>
      </c>
      <c r="K12" s="14"/>
      <c r="L12" s="9"/>
      <c r="M12" s="9"/>
      <c r="N12" s="9"/>
    </row>
    <row r="13" spans="1:14" x14ac:dyDescent="0.25">
      <c r="B13" s="8" t="s">
        <v>943</v>
      </c>
      <c r="C13" t="s">
        <v>944</v>
      </c>
      <c r="D13" s="9">
        <v>0</v>
      </c>
      <c r="E13" s="9">
        <v>0</v>
      </c>
      <c r="F13" s="9">
        <v>0</v>
      </c>
      <c r="G13" s="9">
        <v>0</v>
      </c>
      <c r="H13" s="9">
        <v>0</v>
      </c>
      <c r="I13" s="9">
        <v>0</v>
      </c>
      <c r="J13" s="9">
        <v>82.18</v>
      </c>
      <c r="K13" s="14"/>
      <c r="L13" s="9"/>
      <c r="M13" s="9"/>
      <c r="N13" s="9"/>
    </row>
    <row r="14" spans="1:14" x14ac:dyDescent="0.25">
      <c r="B14" s="8" t="s">
        <v>945</v>
      </c>
      <c r="C14" t="s">
        <v>946</v>
      </c>
      <c r="D14" s="9">
        <v>63.31930928009146</v>
      </c>
      <c r="E14" s="9">
        <v>7.7348090115630788</v>
      </c>
      <c r="F14" s="9">
        <v>0</v>
      </c>
      <c r="G14" s="9">
        <v>0</v>
      </c>
      <c r="H14" s="9">
        <v>0</v>
      </c>
      <c r="I14" s="9">
        <v>0</v>
      </c>
      <c r="J14" s="9">
        <v>71.05</v>
      </c>
      <c r="K14" s="14"/>
      <c r="L14" s="9"/>
      <c r="M14" s="9"/>
      <c r="N14" s="9"/>
    </row>
    <row r="15" spans="1:14" x14ac:dyDescent="0.25">
      <c r="B15" s="8" t="s">
        <v>947</v>
      </c>
      <c r="C15" t="s">
        <v>948</v>
      </c>
      <c r="D15" s="9">
        <v>67.813400059543824</v>
      </c>
      <c r="E15" s="9">
        <v>8.2839715337994129</v>
      </c>
      <c r="F15" s="9">
        <v>0</v>
      </c>
      <c r="G15" s="9">
        <v>0</v>
      </c>
      <c r="H15" s="9">
        <v>0</v>
      </c>
      <c r="I15" s="9">
        <v>0</v>
      </c>
      <c r="J15" s="9">
        <v>76.099999999999994</v>
      </c>
      <c r="K15" s="14"/>
      <c r="L15" s="9"/>
      <c r="M15" s="9"/>
      <c r="N15" s="9"/>
    </row>
    <row r="16" spans="1:14" x14ac:dyDescent="0.25">
      <c r="B16" s="8" t="s">
        <v>949</v>
      </c>
      <c r="C16" t="s">
        <v>950</v>
      </c>
      <c r="D16" s="9">
        <v>78.653733972346785</v>
      </c>
      <c r="E16" s="9">
        <v>22.937217322203729</v>
      </c>
      <c r="F16" s="9">
        <v>12.709774907459748</v>
      </c>
      <c r="G16" s="9">
        <v>0</v>
      </c>
      <c r="H16" s="9">
        <v>0</v>
      </c>
      <c r="I16" s="9">
        <v>0</v>
      </c>
      <c r="J16" s="9">
        <v>114.3</v>
      </c>
      <c r="K16" s="14"/>
      <c r="L16" s="9"/>
      <c r="M16" s="9"/>
      <c r="N16" s="9"/>
    </row>
    <row r="17" spans="2:14" x14ac:dyDescent="0.25">
      <c r="B17" s="8" t="s">
        <v>951</v>
      </c>
      <c r="C17" t="s">
        <v>952</v>
      </c>
      <c r="D17" s="9">
        <v>104.53828137928262</v>
      </c>
      <c r="E17" s="9">
        <v>15.621436439285882</v>
      </c>
      <c r="F17" s="9">
        <v>1.5261049613906756</v>
      </c>
      <c r="G17" s="9">
        <v>0</v>
      </c>
      <c r="H17" s="9">
        <v>0</v>
      </c>
      <c r="I17" s="9">
        <v>0</v>
      </c>
      <c r="J17" s="9">
        <v>121.69</v>
      </c>
      <c r="K17" s="14"/>
      <c r="L17" s="9"/>
      <c r="M17" s="9"/>
      <c r="N17" s="9"/>
    </row>
    <row r="18" spans="2:14" x14ac:dyDescent="0.25">
      <c r="B18" s="8" t="s">
        <v>953</v>
      </c>
      <c r="C18" t="s">
        <v>954</v>
      </c>
      <c r="D18" s="9">
        <v>90.342804447037778</v>
      </c>
      <c r="E18" s="9">
        <v>24.029751490803616</v>
      </c>
      <c r="F18" s="9">
        <v>12.756373532235033</v>
      </c>
      <c r="G18" s="9">
        <v>0</v>
      </c>
      <c r="H18" s="9">
        <v>0</v>
      </c>
      <c r="I18" s="9">
        <v>0</v>
      </c>
      <c r="J18" s="9">
        <v>127.13</v>
      </c>
      <c r="K18" s="14"/>
      <c r="L18" s="9"/>
      <c r="M18" s="9"/>
      <c r="N18" s="9"/>
    </row>
    <row r="19" spans="2:14" x14ac:dyDescent="0.25">
      <c r="B19" s="8" t="s">
        <v>955</v>
      </c>
      <c r="C19" t="s">
        <v>956</v>
      </c>
      <c r="D19" s="9">
        <v>75.722474761001251</v>
      </c>
      <c r="E19" s="9">
        <v>20.138532047465898</v>
      </c>
      <c r="F19" s="9">
        <v>10.286646419144784</v>
      </c>
      <c r="G19" s="9">
        <v>0</v>
      </c>
      <c r="H19" s="9">
        <v>0</v>
      </c>
      <c r="I19" s="9">
        <v>0</v>
      </c>
      <c r="J19" s="9">
        <v>106.15</v>
      </c>
      <c r="K19" s="14"/>
      <c r="L19" s="9"/>
      <c r="M19" s="9"/>
      <c r="N19" s="9"/>
    </row>
    <row r="20" spans="2:14" x14ac:dyDescent="0.25">
      <c r="B20" s="8" t="s">
        <v>957</v>
      </c>
      <c r="C20" t="s">
        <v>958</v>
      </c>
      <c r="D20" s="9">
        <v>111.03245918724075</v>
      </c>
      <c r="E20" s="9">
        <v>29.534162394622211</v>
      </c>
      <c r="F20" s="9">
        <v>15.668787580690521</v>
      </c>
      <c r="G20" s="9">
        <v>0</v>
      </c>
      <c r="H20" s="9">
        <v>0</v>
      </c>
      <c r="I20" s="9">
        <v>0</v>
      </c>
      <c r="J20" s="9">
        <v>156.24</v>
      </c>
      <c r="K20" s="14"/>
      <c r="L20" s="9"/>
      <c r="M20" s="9"/>
      <c r="N20" s="9"/>
    </row>
    <row r="21" spans="2:14" x14ac:dyDescent="0.25">
      <c r="B21" s="8" t="s">
        <v>959</v>
      </c>
      <c r="C21" t="s">
        <v>960</v>
      </c>
      <c r="D21" s="9">
        <v>96.430112686549919</v>
      </c>
      <c r="E21" s="9">
        <v>25.647804572208489</v>
      </c>
      <c r="F21" s="9">
        <v>13.222359779987913</v>
      </c>
      <c r="G21" s="9">
        <v>0</v>
      </c>
      <c r="H21" s="9">
        <v>0</v>
      </c>
      <c r="I21" s="9">
        <v>0</v>
      </c>
      <c r="J21" s="9">
        <v>135.30000000000001</v>
      </c>
      <c r="K21" s="14"/>
      <c r="L21" s="9"/>
      <c r="M21" s="9"/>
      <c r="N21" s="9"/>
    </row>
    <row r="22" spans="2:14" x14ac:dyDescent="0.25">
      <c r="B22" s="8" t="s">
        <v>961</v>
      </c>
      <c r="C22" t="s">
        <v>962</v>
      </c>
      <c r="D22" s="9">
        <v>63.297053231723396</v>
      </c>
      <c r="E22" s="9">
        <v>7.4610265113874581</v>
      </c>
      <c r="F22" s="9">
        <v>0</v>
      </c>
      <c r="G22" s="9">
        <v>0</v>
      </c>
      <c r="H22" s="9">
        <v>0</v>
      </c>
      <c r="I22" s="9">
        <v>0</v>
      </c>
      <c r="J22" s="9">
        <v>70.760000000000005</v>
      </c>
      <c r="K22" s="14"/>
      <c r="L22" s="9"/>
      <c r="M22" s="9"/>
      <c r="N22" s="9"/>
    </row>
    <row r="23" spans="2:14" x14ac:dyDescent="0.25">
      <c r="D23" s="9"/>
      <c r="E23" s="9"/>
      <c r="K23" s="14"/>
      <c r="L23" s="9"/>
      <c r="M23" s="9"/>
      <c r="N23" s="9"/>
    </row>
    <row r="24" spans="2:14" x14ac:dyDescent="0.25">
      <c r="B24" s="8" t="s">
        <v>963</v>
      </c>
      <c r="C24" t="s">
        <v>964</v>
      </c>
      <c r="D24" s="9">
        <v>38.843680346665323</v>
      </c>
      <c r="E24" s="9">
        <v>12.405789286525403</v>
      </c>
      <c r="F24" s="9">
        <v>9.0051842378243681</v>
      </c>
      <c r="G24" s="9">
        <v>0</v>
      </c>
      <c r="H24" s="9">
        <v>0</v>
      </c>
      <c r="I24" s="9">
        <v>0</v>
      </c>
      <c r="J24" s="9">
        <v>60.25</v>
      </c>
      <c r="K24" s="14"/>
      <c r="L24" s="9"/>
      <c r="M24" s="9"/>
      <c r="N24" s="9"/>
    </row>
    <row r="25" spans="2:14" x14ac:dyDescent="0.25">
      <c r="B25" s="8" t="s">
        <v>965</v>
      </c>
      <c r="C25" t="s">
        <v>966</v>
      </c>
      <c r="D25" s="9">
        <v>101.15541756944093</v>
      </c>
      <c r="E25" s="9">
        <v>10.909386807639848</v>
      </c>
      <c r="F25" s="9">
        <v>0</v>
      </c>
      <c r="G25" s="9">
        <v>0</v>
      </c>
      <c r="H25" s="9">
        <v>0</v>
      </c>
      <c r="I25" s="9">
        <v>0</v>
      </c>
      <c r="J25" s="9">
        <v>112.06</v>
      </c>
      <c r="K25" s="14"/>
      <c r="L25" s="9"/>
      <c r="M25" s="9"/>
      <c r="N25" s="9"/>
    </row>
    <row r="26" spans="2:14" x14ac:dyDescent="0.25">
      <c r="D26" s="9"/>
      <c r="E26" s="9"/>
      <c r="K26" s="14"/>
      <c r="L26" s="9"/>
      <c r="M26" s="9"/>
      <c r="N26" s="9"/>
    </row>
    <row r="27" spans="2:14" x14ac:dyDescent="0.25">
      <c r="B27" s="8" t="s">
        <v>967</v>
      </c>
      <c r="C27" t="s">
        <v>968</v>
      </c>
      <c r="D27" s="9">
        <v>31.391897919049832</v>
      </c>
      <c r="E27" s="9">
        <v>7.3004142455213143</v>
      </c>
      <c r="F27" s="9">
        <v>7.1761882153943226</v>
      </c>
      <c r="G27" s="9">
        <v>0</v>
      </c>
      <c r="H27" s="9">
        <v>0</v>
      </c>
      <c r="I27" s="9">
        <v>0</v>
      </c>
      <c r="J27" s="9">
        <v>45.87</v>
      </c>
      <c r="K27" s="14"/>
      <c r="L27" s="9"/>
      <c r="M27" s="9"/>
      <c r="N27" s="9"/>
    </row>
    <row r="28" spans="2:14" x14ac:dyDescent="0.25">
      <c r="B28" s="8" t="s">
        <v>969</v>
      </c>
      <c r="C28" t="s">
        <v>970</v>
      </c>
      <c r="D28" s="9">
        <v>41.08033902403406</v>
      </c>
      <c r="E28" s="9">
        <v>10.485115108813249</v>
      </c>
      <c r="F28" s="9">
        <v>12.069043816799541</v>
      </c>
      <c r="G28" s="9">
        <v>0</v>
      </c>
      <c r="H28" s="9">
        <v>0</v>
      </c>
      <c r="I28" s="9">
        <v>0</v>
      </c>
      <c r="J28" s="9">
        <v>63.63</v>
      </c>
      <c r="K28" s="14"/>
      <c r="L28" s="9"/>
      <c r="M28" s="9"/>
      <c r="N28" s="9"/>
    </row>
    <row r="29" spans="2:14" x14ac:dyDescent="0.25">
      <c r="B29" s="8" t="s">
        <v>971</v>
      </c>
      <c r="C29" t="s">
        <v>972</v>
      </c>
      <c r="D29" s="9">
        <v>43.238321265515459</v>
      </c>
      <c r="E29" s="9">
        <v>10.669952572304553</v>
      </c>
      <c r="F29" s="9">
        <v>12.069043816799541</v>
      </c>
      <c r="G29" s="9">
        <v>0</v>
      </c>
      <c r="H29" s="9">
        <v>0</v>
      </c>
      <c r="I29" s="9">
        <v>0</v>
      </c>
      <c r="J29" s="9">
        <v>65.98</v>
      </c>
      <c r="K29" s="14"/>
      <c r="L29" s="9"/>
      <c r="M29" s="9"/>
      <c r="N29" s="9"/>
    </row>
    <row r="30" spans="2:14" x14ac:dyDescent="0.25">
      <c r="D30" s="9"/>
      <c r="E30" s="9"/>
      <c r="K30" s="14"/>
      <c r="L30" s="9"/>
      <c r="M30" s="9"/>
      <c r="N30" s="9"/>
    </row>
    <row r="31" spans="2:14" x14ac:dyDescent="0.25">
      <c r="B31" s="8" t="s">
        <v>408</v>
      </c>
      <c r="C31" t="s">
        <v>409</v>
      </c>
      <c r="D31" s="9">
        <v>38.140659647908208</v>
      </c>
      <c r="E31" s="9">
        <v>13.717203148066035</v>
      </c>
      <c r="F31" s="9">
        <v>0</v>
      </c>
      <c r="G31" s="9">
        <v>8.2979554272518392</v>
      </c>
      <c r="H31" s="9">
        <v>0.6465461700095424</v>
      </c>
      <c r="I31" s="9">
        <v>0</v>
      </c>
      <c r="J31" s="9">
        <v>60.8</v>
      </c>
      <c r="K31" s="14"/>
      <c r="L31" s="9"/>
      <c r="M31" s="9"/>
      <c r="N31" s="9"/>
    </row>
    <row r="32" spans="2:14" x14ac:dyDescent="0.25">
      <c r="B32" s="8" t="s">
        <v>410</v>
      </c>
      <c r="C32" t="s">
        <v>411</v>
      </c>
      <c r="D32" s="9">
        <v>43.201953291277363</v>
      </c>
      <c r="E32" s="9">
        <v>15.541732269536791</v>
      </c>
      <c r="F32" s="9">
        <v>0</v>
      </c>
      <c r="G32" s="9">
        <v>10.042624560446718</v>
      </c>
      <c r="H32" s="9">
        <v>0.6465461700095424</v>
      </c>
      <c r="I32" s="9">
        <v>0</v>
      </c>
      <c r="J32" s="9">
        <v>69.430000000000007</v>
      </c>
      <c r="K32" s="14"/>
      <c r="L32" s="9"/>
      <c r="M32" s="9"/>
      <c r="N32" s="9"/>
    </row>
    <row r="33" spans="2:14" x14ac:dyDescent="0.25">
      <c r="B33" s="8" t="s">
        <v>412</v>
      </c>
      <c r="C33" t="s">
        <v>413</v>
      </c>
      <c r="D33" s="9">
        <v>36.645559881579338</v>
      </c>
      <c r="E33" s="9">
        <v>13.183544825755781</v>
      </c>
      <c r="F33" s="9">
        <v>0</v>
      </c>
      <c r="G33" s="9">
        <v>8.9731412224095983</v>
      </c>
      <c r="H33" s="9">
        <v>0.6465461700095424</v>
      </c>
      <c r="I33" s="9">
        <v>0</v>
      </c>
      <c r="J33" s="9">
        <v>59.45</v>
      </c>
      <c r="K33" s="14"/>
      <c r="L33" s="9"/>
      <c r="M33" s="9"/>
      <c r="N33" s="9"/>
    </row>
    <row r="34" spans="2:14" x14ac:dyDescent="0.25">
      <c r="B34" s="8" t="s">
        <v>414</v>
      </c>
      <c r="C34" t="s">
        <v>415</v>
      </c>
      <c r="D34" s="9">
        <v>47.399471551034914</v>
      </c>
      <c r="E34" s="9">
        <v>17.04547987231463</v>
      </c>
      <c r="F34" s="9">
        <v>0</v>
      </c>
      <c r="G34" s="9">
        <v>10.04863230167744</v>
      </c>
      <c r="H34" s="9">
        <v>0.6465461700095424</v>
      </c>
      <c r="I34" s="9">
        <v>0</v>
      </c>
      <c r="J34" s="9">
        <v>75.14</v>
      </c>
      <c r="K34" s="14"/>
      <c r="L34" s="9"/>
      <c r="M34" s="9"/>
      <c r="N34" s="9"/>
    </row>
    <row r="35" spans="2:14" x14ac:dyDescent="0.25">
      <c r="B35" s="8" t="s">
        <v>416</v>
      </c>
      <c r="C35" t="s">
        <v>417</v>
      </c>
      <c r="D35" s="9">
        <v>58.924437563299037</v>
      </c>
      <c r="E35" s="9">
        <v>21.20345978131369</v>
      </c>
      <c r="F35" s="9">
        <v>0</v>
      </c>
      <c r="G35" s="9">
        <v>16.005314450452651</v>
      </c>
      <c r="H35" s="9">
        <v>0.6465461700095424</v>
      </c>
      <c r="I35" s="9">
        <v>0</v>
      </c>
      <c r="J35" s="9">
        <v>96.78</v>
      </c>
      <c r="K35" s="14"/>
      <c r="L35" s="9"/>
      <c r="M35" s="9"/>
      <c r="N35" s="9"/>
    </row>
    <row r="36" spans="2:14" x14ac:dyDescent="0.25">
      <c r="D36" s="9"/>
      <c r="E36" s="9"/>
      <c r="K36" s="14"/>
      <c r="L36" s="9"/>
      <c r="M36" s="9"/>
      <c r="N36" s="9"/>
    </row>
    <row r="37" spans="2:14" x14ac:dyDescent="0.25">
      <c r="B37" s="8" t="s">
        <v>973</v>
      </c>
      <c r="C37" t="s">
        <v>974</v>
      </c>
      <c r="D37" s="9">
        <v>23.501392601556407</v>
      </c>
      <c r="E37" s="9">
        <v>6.0061127811601134</v>
      </c>
      <c r="F37" s="9">
        <v>14.251672991338003</v>
      </c>
      <c r="G37" s="9">
        <v>0</v>
      </c>
      <c r="H37" s="9">
        <v>0</v>
      </c>
      <c r="I37" s="9">
        <v>0</v>
      </c>
      <c r="J37" s="9">
        <v>43.76</v>
      </c>
      <c r="K37" s="14"/>
      <c r="L37" s="9"/>
      <c r="M37" s="9"/>
      <c r="N37" s="9"/>
    </row>
    <row r="38" spans="2:14" x14ac:dyDescent="0.25">
      <c r="B38" s="8" t="s">
        <v>975</v>
      </c>
      <c r="C38" t="s">
        <v>976</v>
      </c>
      <c r="D38" s="9">
        <v>37.050411833610127</v>
      </c>
      <c r="E38" s="9">
        <v>10.120767694369828</v>
      </c>
      <c r="F38" s="9">
        <v>14.392272455826495</v>
      </c>
      <c r="G38" s="9">
        <v>0</v>
      </c>
      <c r="H38" s="9">
        <v>0</v>
      </c>
      <c r="I38" s="9">
        <v>0</v>
      </c>
      <c r="J38" s="9">
        <v>61.56</v>
      </c>
      <c r="K38" s="14"/>
      <c r="L38" s="9"/>
      <c r="M38" s="9"/>
      <c r="N38" s="9"/>
    </row>
    <row r="39" spans="2:14" x14ac:dyDescent="0.25">
      <c r="B39" s="8" t="s">
        <v>977</v>
      </c>
      <c r="C39" t="s">
        <v>978</v>
      </c>
      <c r="D39" s="9">
        <v>65.939295925517456</v>
      </c>
      <c r="E39" s="9">
        <v>24.357433469170356</v>
      </c>
      <c r="F39" s="9">
        <v>14.788507310294449</v>
      </c>
      <c r="G39" s="9">
        <v>0</v>
      </c>
      <c r="H39" s="9">
        <v>0</v>
      </c>
      <c r="I39" s="9">
        <v>0</v>
      </c>
      <c r="J39" s="9">
        <v>105.09</v>
      </c>
      <c r="K39" s="14"/>
      <c r="L39" s="9"/>
      <c r="M39" s="9"/>
      <c r="N39" s="9"/>
    </row>
    <row r="40" spans="2:14" x14ac:dyDescent="0.25">
      <c r="B40" s="8" t="s">
        <v>979</v>
      </c>
      <c r="C40" t="s">
        <v>980</v>
      </c>
      <c r="D40" s="9">
        <v>45.486625740671222</v>
      </c>
      <c r="E40" s="9">
        <v>16.059936856582993</v>
      </c>
      <c r="F40" s="9">
        <v>0</v>
      </c>
      <c r="G40" s="9">
        <v>0</v>
      </c>
      <c r="H40" s="9">
        <v>0</v>
      </c>
      <c r="I40" s="9">
        <v>20.456796276351344</v>
      </c>
      <c r="J40" s="9">
        <v>82</v>
      </c>
      <c r="K40" s="14"/>
      <c r="L40" s="9"/>
      <c r="M40" s="9"/>
      <c r="N40" s="9"/>
    </row>
    <row r="41" spans="2:14" x14ac:dyDescent="0.25">
      <c r="B41" s="8" t="s">
        <v>981</v>
      </c>
      <c r="C41" t="s">
        <v>982</v>
      </c>
      <c r="D41" s="9">
        <v>59.466657212412372</v>
      </c>
      <c r="E41" s="9">
        <v>20.972469814336037</v>
      </c>
      <c r="F41" s="9">
        <v>0</v>
      </c>
      <c r="G41" s="9">
        <v>0</v>
      </c>
      <c r="H41" s="9">
        <v>0</v>
      </c>
      <c r="I41" s="9">
        <v>20.456796276351344</v>
      </c>
      <c r="J41" s="9">
        <v>100.9</v>
      </c>
      <c r="K41" s="14"/>
      <c r="L41" s="9"/>
      <c r="M41" s="9"/>
      <c r="N41" s="9"/>
    </row>
    <row r="42" spans="2:14" x14ac:dyDescent="0.25">
      <c r="B42" s="8" t="s">
        <v>983</v>
      </c>
      <c r="C42" t="s">
        <v>984</v>
      </c>
      <c r="D42" s="9">
        <v>95.919503402548173</v>
      </c>
      <c r="E42" s="9">
        <v>33.781869326413229</v>
      </c>
      <c r="F42" s="9">
        <v>0</v>
      </c>
      <c r="G42" s="9">
        <v>0</v>
      </c>
      <c r="H42" s="9">
        <v>0</v>
      </c>
      <c r="I42" s="9">
        <v>20.456796276351344</v>
      </c>
      <c r="J42" s="9">
        <v>150.16</v>
      </c>
      <c r="K42" s="14"/>
      <c r="L42" s="9"/>
      <c r="M42" s="9"/>
      <c r="N42" s="9"/>
    </row>
    <row r="43" spans="2:14" x14ac:dyDescent="0.25">
      <c r="B43" s="8" t="s">
        <v>985</v>
      </c>
      <c r="C43" t="s">
        <v>986</v>
      </c>
      <c r="D43" s="9">
        <v>95.919503402548173</v>
      </c>
      <c r="E43" s="9">
        <v>33.781869326413229</v>
      </c>
      <c r="F43" s="9">
        <v>0</v>
      </c>
      <c r="G43" s="9">
        <v>0</v>
      </c>
      <c r="H43" s="9">
        <v>0</v>
      </c>
      <c r="I43" s="9">
        <v>20.456796276351344</v>
      </c>
      <c r="J43" s="9">
        <v>150.16</v>
      </c>
      <c r="K43" s="14"/>
      <c r="L43" s="9"/>
      <c r="M43" s="9"/>
      <c r="N43" s="9"/>
    </row>
    <row r="44" spans="2:14" x14ac:dyDescent="0.25">
      <c r="D44" s="9"/>
      <c r="E44" s="9"/>
      <c r="K44" s="14"/>
      <c r="L44" s="9"/>
      <c r="M44" s="9"/>
      <c r="N44" s="9"/>
    </row>
    <row r="45" spans="2:14" x14ac:dyDescent="0.25">
      <c r="B45" s="8" t="s">
        <v>987</v>
      </c>
      <c r="C45" t="s">
        <v>988</v>
      </c>
      <c r="D45" s="9">
        <v>34.59482453826007</v>
      </c>
      <c r="E45" s="9">
        <v>7.4732321313148109</v>
      </c>
      <c r="F45" s="9">
        <v>20.450831198332704</v>
      </c>
      <c r="G45" s="9">
        <v>0</v>
      </c>
      <c r="H45" s="9">
        <v>0</v>
      </c>
      <c r="I45" s="9">
        <v>0</v>
      </c>
      <c r="J45" s="9">
        <v>62.52</v>
      </c>
      <c r="K45" s="14"/>
      <c r="L45" s="9"/>
      <c r="M45" s="9"/>
      <c r="N45" s="9"/>
    </row>
    <row r="46" spans="2:14" x14ac:dyDescent="0.25">
      <c r="B46" s="8" t="s">
        <v>989</v>
      </c>
      <c r="C46" t="s">
        <v>990</v>
      </c>
      <c r="D46" s="9">
        <v>43.614319684988871</v>
      </c>
      <c r="E46" s="9">
        <v>9.0237888393963885</v>
      </c>
      <c r="F46" s="9">
        <v>20.553085354324384</v>
      </c>
      <c r="G46" s="9">
        <v>0</v>
      </c>
      <c r="H46" s="9">
        <v>0</v>
      </c>
      <c r="I46" s="9">
        <v>0</v>
      </c>
      <c r="J46" s="9">
        <v>73.19</v>
      </c>
      <c r="K46" s="14"/>
      <c r="L46" s="9"/>
      <c r="M46" s="9"/>
      <c r="N46" s="9"/>
    </row>
    <row r="47" spans="2:14" x14ac:dyDescent="0.25">
      <c r="B47" s="8" t="s">
        <v>991</v>
      </c>
      <c r="C47" t="s">
        <v>992</v>
      </c>
      <c r="D47" s="9">
        <v>50.036279987529205</v>
      </c>
      <c r="E47" s="9">
        <v>9.480588552420917</v>
      </c>
      <c r="F47" s="9">
        <v>20.642557740817065</v>
      </c>
      <c r="G47" s="9">
        <v>0</v>
      </c>
      <c r="H47" s="9">
        <v>0</v>
      </c>
      <c r="I47" s="9">
        <v>0</v>
      </c>
      <c r="J47" s="9">
        <v>80.16</v>
      </c>
      <c r="K47" s="14"/>
      <c r="L47" s="9"/>
      <c r="M47" s="9"/>
      <c r="N47" s="9"/>
    </row>
    <row r="48" spans="2:14" x14ac:dyDescent="0.25">
      <c r="B48" s="8" t="s">
        <v>993</v>
      </c>
      <c r="C48" t="s">
        <v>994</v>
      </c>
      <c r="D48" s="9">
        <v>51.0168101803526</v>
      </c>
      <c r="E48" s="9">
        <v>18.003223849699058</v>
      </c>
      <c r="F48" s="9">
        <v>0</v>
      </c>
      <c r="G48" s="9">
        <v>0</v>
      </c>
      <c r="H48" s="9">
        <v>0</v>
      </c>
      <c r="I48" s="9">
        <v>20.456796276351344</v>
      </c>
      <c r="J48" s="9">
        <v>89.48</v>
      </c>
      <c r="K48" s="14"/>
      <c r="L48" s="9"/>
      <c r="M48" s="9"/>
      <c r="N48" s="9"/>
    </row>
    <row r="49" spans="2:14" x14ac:dyDescent="0.25">
      <c r="B49" s="8" t="s">
        <v>995</v>
      </c>
      <c r="C49" t="s">
        <v>996</v>
      </c>
      <c r="D49" s="9">
        <v>61.450310326645919</v>
      </c>
      <c r="E49" s="9">
        <v>21.669518409692888</v>
      </c>
      <c r="F49" s="9">
        <v>0</v>
      </c>
      <c r="G49" s="9">
        <v>0</v>
      </c>
      <c r="H49" s="9">
        <v>0</v>
      </c>
      <c r="I49" s="9">
        <v>20.456796276351344</v>
      </c>
      <c r="J49" s="9">
        <v>103.58</v>
      </c>
      <c r="K49" s="14"/>
      <c r="L49" s="9"/>
      <c r="M49" s="9"/>
      <c r="N49" s="9"/>
    </row>
    <row r="50" spans="2:14" x14ac:dyDescent="0.25">
      <c r="B50" s="8" t="s">
        <v>997</v>
      </c>
      <c r="C50" t="s">
        <v>998</v>
      </c>
      <c r="D50" s="9">
        <v>76.993220009601359</v>
      </c>
      <c r="E50" s="9">
        <v>27.131241169848305</v>
      </c>
      <c r="F50" s="9">
        <v>0</v>
      </c>
      <c r="G50" s="9">
        <v>0</v>
      </c>
      <c r="H50" s="9">
        <v>0</v>
      </c>
      <c r="I50" s="9">
        <v>20.456796276351344</v>
      </c>
      <c r="J50" s="9">
        <v>124.58</v>
      </c>
      <c r="K50" s="14"/>
      <c r="L50" s="9"/>
      <c r="M50" s="9"/>
      <c r="N50" s="9"/>
    </row>
    <row r="51" spans="2:14" x14ac:dyDescent="0.25">
      <c r="D51" s="9"/>
      <c r="E51" s="9"/>
      <c r="K51" s="14"/>
      <c r="L51" s="9"/>
      <c r="M51" s="9"/>
      <c r="N51" s="9"/>
    </row>
    <row r="52" spans="2:14" x14ac:dyDescent="0.25">
      <c r="B52" s="8" t="s">
        <v>999</v>
      </c>
      <c r="C52" t="s">
        <v>1000</v>
      </c>
      <c r="D52" s="9">
        <v>34.191525599716201</v>
      </c>
      <c r="E52" s="9">
        <v>13.10611064851898</v>
      </c>
      <c r="F52" s="9">
        <v>15.389250476745362</v>
      </c>
      <c r="G52" s="9">
        <v>0</v>
      </c>
      <c r="H52" s="9">
        <v>0</v>
      </c>
      <c r="I52" s="9">
        <v>0</v>
      </c>
      <c r="J52" s="9">
        <v>62.69</v>
      </c>
      <c r="K52" s="14"/>
      <c r="L52" s="9"/>
      <c r="M52" s="9"/>
      <c r="N52" s="9"/>
    </row>
    <row r="53" spans="2:14" x14ac:dyDescent="0.25">
      <c r="B53" s="8" t="s">
        <v>1001</v>
      </c>
      <c r="C53" t="s">
        <v>1002</v>
      </c>
      <c r="D53" s="9">
        <v>47.976216458775305</v>
      </c>
      <c r="E53" s="9">
        <v>11.650124023448402</v>
      </c>
      <c r="F53" s="9">
        <v>15.555413480231806</v>
      </c>
      <c r="G53" s="9">
        <v>0</v>
      </c>
      <c r="H53" s="9">
        <v>0</v>
      </c>
      <c r="I53" s="9">
        <v>0</v>
      </c>
      <c r="J53" s="9">
        <v>75.180000000000007</v>
      </c>
      <c r="K53" s="14"/>
      <c r="L53" s="9"/>
      <c r="M53" s="9"/>
      <c r="N53" s="9"/>
    </row>
    <row r="54" spans="2:14" x14ac:dyDescent="0.25">
      <c r="B54" s="8" t="s">
        <v>1003</v>
      </c>
      <c r="C54" t="s">
        <v>1004</v>
      </c>
      <c r="D54" s="9">
        <v>60.074333133736296</v>
      </c>
      <c r="E54" s="9">
        <v>13.801871851048107</v>
      </c>
      <c r="F54" s="9">
        <v>15.644885866724508</v>
      </c>
      <c r="G54" s="9">
        <v>0</v>
      </c>
      <c r="H54" s="9">
        <v>0</v>
      </c>
      <c r="I54" s="9">
        <v>0</v>
      </c>
      <c r="J54" s="9">
        <v>89.52</v>
      </c>
      <c r="K54" s="14"/>
      <c r="L54" s="9"/>
      <c r="M54" s="9"/>
      <c r="N54" s="9"/>
    </row>
    <row r="55" spans="2:14" x14ac:dyDescent="0.25">
      <c r="B55" s="8" t="s">
        <v>1005</v>
      </c>
      <c r="C55" t="s">
        <v>1006</v>
      </c>
      <c r="D55" s="9">
        <v>55.714032056914292</v>
      </c>
      <c r="E55" s="9">
        <v>19.653810783292993</v>
      </c>
      <c r="F55" s="9">
        <v>0</v>
      </c>
      <c r="G55" s="9">
        <v>0</v>
      </c>
      <c r="H55" s="9">
        <v>0</v>
      </c>
      <c r="I55" s="9">
        <v>20.456796276351344</v>
      </c>
      <c r="J55" s="9">
        <v>95.82</v>
      </c>
      <c r="K55" s="14"/>
      <c r="L55" s="9"/>
      <c r="M55" s="9"/>
      <c r="N55" s="9"/>
    </row>
    <row r="56" spans="2:14" x14ac:dyDescent="0.25">
      <c r="B56" s="8" t="s">
        <v>1007</v>
      </c>
      <c r="C56" t="s">
        <v>1008</v>
      </c>
      <c r="D56" s="9">
        <v>70.303757775887377</v>
      </c>
      <c r="E56" s="9">
        <v>24.780588114510696</v>
      </c>
      <c r="F56" s="9">
        <v>0</v>
      </c>
      <c r="G56" s="9">
        <v>0</v>
      </c>
      <c r="H56" s="9">
        <v>0</v>
      </c>
      <c r="I56" s="9">
        <v>20.456796276351344</v>
      </c>
      <c r="J56" s="9">
        <v>115.54</v>
      </c>
      <c r="K56" s="14"/>
      <c r="L56" s="9"/>
      <c r="M56" s="9"/>
      <c r="N56" s="9"/>
    </row>
    <row r="57" spans="2:14" x14ac:dyDescent="0.25">
      <c r="B57" s="8" t="s">
        <v>1009</v>
      </c>
      <c r="C57" t="s">
        <v>1010</v>
      </c>
      <c r="D57" s="9">
        <v>88.981011124190175</v>
      </c>
      <c r="E57" s="9">
        <v>31.343708005857675</v>
      </c>
      <c r="F57" s="9">
        <v>0</v>
      </c>
      <c r="G57" s="9">
        <v>0</v>
      </c>
      <c r="H57" s="9">
        <v>0</v>
      </c>
      <c r="I57" s="9">
        <v>20.456796276351344</v>
      </c>
      <c r="J57" s="9">
        <v>140.78</v>
      </c>
      <c r="K57" s="14"/>
      <c r="L57" s="9"/>
      <c r="M57" s="9"/>
      <c r="N57" s="9"/>
    </row>
    <row r="58" spans="2:14" x14ac:dyDescent="0.25">
      <c r="D58" s="9"/>
      <c r="E58" s="9"/>
      <c r="K58" s="14"/>
      <c r="L58" s="9"/>
      <c r="M58" s="9"/>
      <c r="N58" s="9"/>
    </row>
    <row r="59" spans="2:14" x14ac:dyDescent="0.25">
      <c r="B59" s="8" t="s">
        <v>1011</v>
      </c>
      <c r="C59" t="s">
        <v>1012</v>
      </c>
      <c r="D59" s="9">
        <v>36.772113454983099</v>
      </c>
      <c r="E59" s="9">
        <v>8.9917111545448325</v>
      </c>
      <c r="F59" s="9">
        <v>15.184742164762028</v>
      </c>
      <c r="G59" s="9">
        <v>0</v>
      </c>
      <c r="H59" s="9">
        <v>0</v>
      </c>
      <c r="I59" s="9">
        <v>0</v>
      </c>
      <c r="J59" s="9">
        <v>60.95</v>
      </c>
      <c r="K59" s="14"/>
      <c r="L59" s="9"/>
      <c r="M59" s="9"/>
      <c r="N59" s="9"/>
    </row>
    <row r="60" spans="2:14" x14ac:dyDescent="0.25">
      <c r="B60" s="8" t="s">
        <v>1013</v>
      </c>
      <c r="C60" t="s">
        <v>1014</v>
      </c>
      <c r="D60" s="9">
        <v>39.435218295133225</v>
      </c>
      <c r="E60" s="9">
        <v>11.203280404444403</v>
      </c>
      <c r="F60" s="9">
        <v>15.261432781755772</v>
      </c>
      <c r="G60" s="9">
        <v>0</v>
      </c>
      <c r="H60" s="9">
        <v>0</v>
      </c>
      <c r="I60" s="9">
        <v>0</v>
      </c>
      <c r="J60" s="9">
        <v>65.900000000000006</v>
      </c>
      <c r="K60" s="14"/>
      <c r="L60" s="9"/>
      <c r="M60" s="9"/>
      <c r="N60" s="9"/>
    </row>
    <row r="61" spans="2:14" x14ac:dyDescent="0.25">
      <c r="B61" s="8" t="s">
        <v>1015</v>
      </c>
      <c r="C61" t="s">
        <v>1016</v>
      </c>
      <c r="D61" s="9">
        <v>49.788123971119326</v>
      </c>
      <c r="E61" s="9">
        <v>10.436856527049436</v>
      </c>
      <c r="F61" s="9">
        <v>15.286996320753691</v>
      </c>
      <c r="G61" s="9">
        <v>0</v>
      </c>
      <c r="H61" s="9">
        <v>0</v>
      </c>
      <c r="I61" s="9">
        <v>0</v>
      </c>
      <c r="J61" s="9">
        <v>75.510000000000005</v>
      </c>
      <c r="K61" s="14"/>
      <c r="L61" s="9"/>
      <c r="M61" s="9"/>
      <c r="N61" s="9"/>
    </row>
    <row r="62" spans="2:14" x14ac:dyDescent="0.25">
      <c r="B62" s="8" t="s">
        <v>1017</v>
      </c>
      <c r="C62" t="s">
        <v>1018</v>
      </c>
      <c r="D62" s="9">
        <v>44.619314205876485</v>
      </c>
      <c r="E62" s="9">
        <v>15.755166691513546</v>
      </c>
      <c r="F62" s="9">
        <v>0</v>
      </c>
      <c r="G62" s="9">
        <v>0</v>
      </c>
      <c r="H62" s="9">
        <v>0</v>
      </c>
      <c r="I62" s="9">
        <v>20.456796276351344</v>
      </c>
      <c r="J62" s="9">
        <v>80.83</v>
      </c>
      <c r="K62" s="14"/>
      <c r="L62" s="9"/>
      <c r="M62" s="9"/>
      <c r="N62" s="9"/>
    </row>
    <row r="63" spans="2:14" x14ac:dyDescent="0.25">
      <c r="B63" s="8" t="s">
        <v>1019</v>
      </c>
      <c r="C63" t="s">
        <v>1020</v>
      </c>
      <c r="D63" s="9">
        <v>54.022345201918583</v>
      </c>
      <c r="E63" s="9">
        <v>19.059358085088228</v>
      </c>
      <c r="F63" s="9">
        <v>0</v>
      </c>
      <c r="G63" s="9">
        <v>0</v>
      </c>
      <c r="H63" s="9">
        <v>0</v>
      </c>
      <c r="I63" s="9">
        <v>20.456796276351344</v>
      </c>
      <c r="J63" s="9">
        <v>93.54</v>
      </c>
      <c r="K63" s="14"/>
      <c r="L63" s="9"/>
      <c r="M63" s="9"/>
      <c r="N63" s="9"/>
    </row>
    <row r="64" spans="2:14" x14ac:dyDescent="0.25">
      <c r="B64" s="8" t="s">
        <v>1021</v>
      </c>
      <c r="C64" t="s">
        <v>1022</v>
      </c>
      <c r="D64" s="9">
        <v>69.616778342386596</v>
      </c>
      <c r="E64" s="9">
        <v>24.539186003564598</v>
      </c>
      <c r="F64" s="9">
        <v>0</v>
      </c>
      <c r="G64" s="9">
        <v>0</v>
      </c>
      <c r="H64" s="9">
        <v>0</v>
      </c>
      <c r="I64" s="9">
        <v>20.456796276351344</v>
      </c>
      <c r="J64" s="9">
        <v>114.61</v>
      </c>
      <c r="K64" s="14"/>
      <c r="L64" s="9"/>
      <c r="M64" s="9"/>
      <c r="N64" s="9"/>
    </row>
    <row r="65" spans="2:14" x14ac:dyDescent="0.25">
      <c r="D65" s="9"/>
      <c r="E65" s="9"/>
      <c r="K65" s="14"/>
      <c r="L65" s="9"/>
      <c r="M65" s="9"/>
      <c r="N65" s="9"/>
    </row>
    <row r="66" spans="2:14" x14ac:dyDescent="0.25">
      <c r="B66" s="8" t="s">
        <v>1023</v>
      </c>
      <c r="C66" t="s">
        <v>1024</v>
      </c>
      <c r="D66" s="9">
        <v>8.103672896396322</v>
      </c>
      <c r="E66" s="9">
        <v>4.1311650535674831</v>
      </c>
      <c r="F66" s="9">
        <v>1.7008498042980045</v>
      </c>
      <c r="G66" s="9">
        <v>0</v>
      </c>
      <c r="H66" s="9">
        <v>0</v>
      </c>
      <c r="I66" s="9">
        <v>0</v>
      </c>
      <c r="J66" s="9">
        <v>13.94</v>
      </c>
      <c r="K66" s="14"/>
      <c r="L66" s="9"/>
      <c r="M66" s="9"/>
      <c r="N66" s="9"/>
    </row>
    <row r="67" spans="2:14" x14ac:dyDescent="0.25">
      <c r="D67" s="9"/>
      <c r="E67" s="9"/>
      <c r="K67" s="14"/>
      <c r="L67" s="9"/>
      <c r="M67" s="9"/>
      <c r="N67" s="9"/>
    </row>
    <row r="68" spans="2:14" x14ac:dyDescent="0.25">
      <c r="B68" s="8" t="s">
        <v>1025</v>
      </c>
      <c r="C68" t="s">
        <v>1026</v>
      </c>
      <c r="D68" s="9">
        <v>0</v>
      </c>
      <c r="E68" s="9">
        <v>0</v>
      </c>
      <c r="F68" s="9">
        <v>0</v>
      </c>
      <c r="G68" s="9">
        <v>0</v>
      </c>
      <c r="H68" s="9">
        <v>0</v>
      </c>
      <c r="I68" s="9">
        <v>0</v>
      </c>
      <c r="J68" s="9">
        <v>82.5</v>
      </c>
      <c r="K68" s="14"/>
      <c r="L68" s="9"/>
      <c r="M68" s="9"/>
      <c r="N68" s="9"/>
    </row>
    <row r="69" spans="2:14" x14ac:dyDescent="0.25">
      <c r="B69" s="8" t="s">
        <v>1027</v>
      </c>
      <c r="C69" t="s">
        <v>1028</v>
      </c>
      <c r="D69" s="9">
        <v>0</v>
      </c>
      <c r="E69" s="9">
        <v>0</v>
      </c>
      <c r="F69" s="9">
        <v>0</v>
      </c>
      <c r="G69" s="9">
        <v>0</v>
      </c>
      <c r="H69" s="9">
        <v>0</v>
      </c>
      <c r="I69" s="9">
        <v>0</v>
      </c>
      <c r="J69" s="9">
        <v>88.37</v>
      </c>
      <c r="K69" s="14"/>
      <c r="L69" s="9"/>
      <c r="M69" s="9"/>
      <c r="N69" s="9"/>
    </row>
    <row r="70" spans="2:14" x14ac:dyDescent="0.25">
      <c r="B70" s="8" t="s">
        <v>1029</v>
      </c>
      <c r="C70" t="s">
        <v>1030</v>
      </c>
      <c r="D70" s="9">
        <v>0</v>
      </c>
      <c r="E70" s="9">
        <v>0</v>
      </c>
      <c r="F70" s="9">
        <v>0</v>
      </c>
      <c r="G70" s="9">
        <v>0</v>
      </c>
      <c r="H70" s="9">
        <v>0</v>
      </c>
      <c r="I70" s="9">
        <v>0</v>
      </c>
      <c r="J70" s="9">
        <v>103.47</v>
      </c>
      <c r="K70" s="14"/>
      <c r="L70" s="9"/>
      <c r="M70" s="9"/>
      <c r="N70" s="9"/>
    </row>
    <row r="71" spans="2:14" x14ac:dyDescent="0.25">
      <c r="D71" s="9"/>
      <c r="E71" s="9"/>
      <c r="K71" s="14"/>
      <c r="L71" s="9"/>
      <c r="M71" s="9"/>
      <c r="N71" s="9"/>
    </row>
    <row r="72" spans="2:14" x14ac:dyDescent="0.25">
      <c r="B72" s="8" t="s">
        <v>1031</v>
      </c>
      <c r="C72" t="s">
        <v>1032</v>
      </c>
      <c r="D72" s="9">
        <v>161.74010925986371</v>
      </c>
      <c r="E72" s="9">
        <v>19.761494143187363</v>
      </c>
      <c r="F72" s="9">
        <v>0</v>
      </c>
      <c r="G72" s="9">
        <v>0</v>
      </c>
      <c r="H72" s="9">
        <v>0</v>
      </c>
      <c r="I72" s="9">
        <v>0</v>
      </c>
      <c r="J72" s="9">
        <v>181.5</v>
      </c>
      <c r="K72" s="14"/>
      <c r="L72" s="9"/>
      <c r="M72" s="9"/>
      <c r="N72" s="9"/>
    </row>
    <row r="73" spans="2:14" x14ac:dyDescent="0.25">
      <c r="B73" s="8" t="s">
        <v>1033</v>
      </c>
      <c r="C73" t="s">
        <v>1034</v>
      </c>
      <c r="D73" s="9">
        <v>161.74010925986371</v>
      </c>
      <c r="E73" s="9">
        <v>19.761494143187363</v>
      </c>
      <c r="F73" s="9">
        <v>0</v>
      </c>
      <c r="G73" s="9">
        <v>0</v>
      </c>
      <c r="H73" s="9">
        <v>0</v>
      </c>
      <c r="I73" s="9">
        <v>0</v>
      </c>
      <c r="J73" s="9">
        <v>181.5</v>
      </c>
      <c r="K73" s="14"/>
      <c r="L73" s="9"/>
      <c r="M73" s="9"/>
      <c r="N73" s="9"/>
    </row>
    <row r="74" spans="2:14" x14ac:dyDescent="0.25">
      <c r="B74" s="8" t="s">
        <v>1035</v>
      </c>
      <c r="C74" t="s">
        <v>1036</v>
      </c>
      <c r="D74" s="9">
        <v>129.66112847827918</v>
      </c>
      <c r="E74" s="9">
        <v>15.841552410516673</v>
      </c>
      <c r="F74" s="9">
        <v>0</v>
      </c>
      <c r="G74" s="9">
        <v>0</v>
      </c>
      <c r="H74" s="9">
        <v>0</v>
      </c>
      <c r="I74" s="9">
        <v>0</v>
      </c>
      <c r="J74" s="9">
        <v>145.5</v>
      </c>
      <c r="K74" s="14"/>
      <c r="L74" s="9"/>
      <c r="M74" s="9"/>
      <c r="N74" s="9"/>
    </row>
    <row r="75" spans="2:14" x14ac:dyDescent="0.25">
      <c r="B75" s="8" t="s">
        <v>1037</v>
      </c>
      <c r="C75" t="s">
        <v>1038</v>
      </c>
      <c r="D75" s="9">
        <v>92.100214585293614</v>
      </c>
      <c r="E75" s="9">
        <v>11.251737201334967</v>
      </c>
      <c r="F75" s="9">
        <v>0</v>
      </c>
      <c r="G75" s="9">
        <v>0</v>
      </c>
      <c r="H75" s="9">
        <v>0</v>
      </c>
      <c r="I75" s="9">
        <v>0</v>
      </c>
      <c r="J75" s="9">
        <v>103.35</v>
      </c>
      <c r="K75" s="14"/>
      <c r="L75" s="9"/>
      <c r="M75" s="9"/>
      <c r="N75" s="9"/>
    </row>
    <row r="76" spans="2:14" x14ac:dyDescent="0.25">
      <c r="B76" s="8" t="s">
        <v>1039</v>
      </c>
      <c r="C76" t="s">
        <v>1040</v>
      </c>
      <c r="D76" s="9">
        <v>124.46365074229431</v>
      </c>
      <c r="E76" s="9">
        <v>14.985961679936919</v>
      </c>
      <c r="F76" s="9">
        <v>8.4110517719394462</v>
      </c>
      <c r="G76" s="9">
        <v>0</v>
      </c>
      <c r="H76" s="9">
        <v>0</v>
      </c>
      <c r="I76" s="9">
        <v>0</v>
      </c>
      <c r="J76" s="9">
        <v>147.86000000000001</v>
      </c>
      <c r="K76" s="14"/>
      <c r="L76" s="9"/>
      <c r="M76" s="9"/>
      <c r="N76" s="9"/>
    </row>
    <row r="77" spans="2:14" x14ac:dyDescent="0.25">
      <c r="B77" s="8" t="s">
        <v>1041</v>
      </c>
      <c r="C77" t="s">
        <v>1042</v>
      </c>
      <c r="D77" s="9">
        <v>92.309715344221345</v>
      </c>
      <c r="E77" s="9">
        <v>27.009529482384828</v>
      </c>
      <c r="F77" s="9">
        <v>14.911559928092096</v>
      </c>
      <c r="G77" s="9">
        <v>0</v>
      </c>
      <c r="H77" s="9">
        <v>0</v>
      </c>
      <c r="I77" s="9">
        <v>0</v>
      </c>
      <c r="J77" s="9">
        <v>134.22999999999999</v>
      </c>
      <c r="K77" s="14"/>
      <c r="L77" s="9"/>
      <c r="M77" s="9"/>
      <c r="N77" s="9"/>
    </row>
    <row r="78" spans="2:14" x14ac:dyDescent="0.25">
      <c r="B78" s="8" t="s">
        <v>1043</v>
      </c>
      <c r="C78" t="s">
        <v>1044</v>
      </c>
      <c r="D78" s="9">
        <v>106.14552856955262</v>
      </c>
      <c r="E78" s="9">
        <v>31.188402658303534</v>
      </c>
      <c r="F78" s="9">
        <v>17.113344948724443</v>
      </c>
      <c r="G78" s="9">
        <v>0</v>
      </c>
      <c r="H78" s="9">
        <v>0</v>
      </c>
      <c r="I78" s="9">
        <v>0</v>
      </c>
      <c r="J78" s="9">
        <v>154.44999999999999</v>
      </c>
      <c r="K78" s="14"/>
      <c r="L78" s="9"/>
      <c r="M78" s="9"/>
      <c r="N78" s="9"/>
    </row>
    <row r="79" spans="2:14" x14ac:dyDescent="0.25">
      <c r="B79" s="8" t="s">
        <v>1045</v>
      </c>
      <c r="C79" t="s">
        <v>1046</v>
      </c>
      <c r="D79" s="9">
        <v>136.58206976711332</v>
      </c>
      <c r="E79" s="9">
        <v>18.692280026491865</v>
      </c>
      <c r="F79" s="9">
        <v>12.488431439777131</v>
      </c>
      <c r="G79" s="9">
        <v>0</v>
      </c>
      <c r="H79" s="9">
        <v>0</v>
      </c>
      <c r="I79" s="9">
        <v>0</v>
      </c>
      <c r="J79" s="9">
        <v>167.76</v>
      </c>
      <c r="K79" s="14"/>
      <c r="L79" s="9"/>
      <c r="M79" s="9"/>
      <c r="N79" s="9"/>
    </row>
    <row r="80" spans="2:14" x14ac:dyDescent="0.25">
      <c r="B80" s="8" t="s">
        <v>1047</v>
      </c>
      <c r="C80" t="s">
        <v>1048</v>
      </c>
      <c r="D80" s="9">
        <v>116.89048181359549</v>
      </c>
      <c r="E80" s="9">
        <v>18.970640310314085</v>
      </c>
      <c r="F80" s="9">
        <v>13.070914249468228</v>
      </c>
      <c r="G80" s="9">
        <v>0</v>
      </c>
      <c r="H80" s="9">
        <v>0</v>
      </c>
      <c r="I80" s="9">
        <v>0</v>
      </c>
      <c r="J80" s="9">
        <v>148.93</v>
      </c>
      <c r="K80" s="14"/>
      <c r="L80" s="9"/>
      <c r="M80" s="9"/>
      <c r="N80" s="9"/>
    </row>
    <row r="81" spans="2:14" x14ac:dyDescent="0.25">
      <c r="D81" s="9"/>
      <c r="E81" s="9"/>
      <c r="K81" s="14"/>
      <c r="L81" s="9"/>
      <c r="M81" s="9"/>
      <c r="N81" s="9"/>
    </row>
    <row r="82" spans="2:14" x14ac:dyDescent="0.25">
      <c r="B82" s="8" t="s">
        <v>1049</v>
      </c>
      <c r="C82" t="s">
        <v>399</v>
      </c>
      <c r="D82" s="9">
        <v>0</v>
      </c>
      <c r="E82" s="9">
        <v>0</v>
      </c>
      <c r="F82" s="9">
        <v>0</v>
      </c>
      <c r="G82" s="9">
        <v>0</v>
      </c>
      <c r="H82" s="9">
        <v>0</v>
      </c>
      <c r="I82" s="9">
        <v>0</v>
      </c>
      <c r="J82" s="9">
        <v>601.59</v>
      </c>
      <c r="K82" s="14"/>
      <c r="L82" s="9"/>
      <c r="M82" s="9"/>
      <c r="N82" s="9"/>
    </row>
    <row r="83" spans="2:14" x14ac:dyDescent="0.25">
      <c r="B83" s="8" t="s">
        <v>1050</v>
      </c>
      <c r="C83" t="s">
        <v>401</v>
      </c>
      <c r="D83" s="9">
        <v>0</v>
      </c>
      <c r="E83" s="9">
        <v>0</v>
      </c>
      <c r="F83" s="9">
        <v>0</v>
      </c>
      <c r="G83" s="9">
        <v>0</v>
      </c>
      <c r="H83" s="9">
        <v>0</v>
      </c>
      <c r="I83" s="9">
        <v>0</v>
      </c>
      <c r="J83" s="9">
        <v>1569.59</v>
      </c>
      <c r="K83" s="14"/>
      <c r="L83" s="9"/>
      <c r="M83" s="9"/>
      <c r="N83" s="9"/>
    </row>
    <row r="84" spans="2:14" x14ac:dyDescent="0.25">
      <c r="B84" s="8" t="s">
        <v>1051</v>
      </c>
      <c r="C84" t="s">
        <v>403</v>
      </c>
      <c r="D84" s="9">
        <v>0</v>
      </c>
      <c r="E84" s="9">
        <v>0</v>
      </c>
      <c r="F84" s="9">
        <v>0</v>
      </c>
      <c r="G84" s="9">
        <v>0</v>
      </c>
      <c r="H84" s="9">
        <v>0</v>
      </c>
      <c r="I84" s="9">
        <v>0</v>
      </c>
      <c r="J84" s="9">
        <v>856.51</v>
      </c>
      <c r="K84" s="14"/>
      <c r="L84" s="9"/>
      <c r="M84" s="9"/>
      <c r="N84" s="9"/>
    </row>
    <row r="85" spans="2:14" x14ac:dyDescent="0.25">
      <c r="B85" s="8" t="s">
        <v>1052</v>
      </c>
      <c r="C85" t="s">
        <v>405</v>
      </c>
      <c r="D85" s="9">
        <v>0</v>
      </c>
      <c r="E85" s="9">
        <v>0</v>
      </c>
      <c r="F85" s="9">
        <v>0</v>
      </c>
      <c r="G85" s="9">
        <v>0</v>
      </c>
      <c r="H85" s="9">
        <v>0</v>
      </c>
      <c r="I85" s="9">
        <v>0</v>
      </c>
      <c r="J85" s="9">
        <v>38.74</v>
      </c>
      <c r="K85" s="14"/>
      <c r="L85" s="9"/>
      <c r="M85" s="9"/>
      <c r="N85" s="9"/>
    </row>
    <row r="86" spans="2:14" x14ac:dyDescent="0.25">
      <c r="B86" s="8" t="s">
        <v>1053</v>
      </c>
      <c r="C86" t="s">
        <v>407</v>
      </c>
      <c r="D86" s="9">
        <v>0</v>
      </c>
      <c r="E86" s="9">
        <v>0</v>
      </c>
      <c r="F86" s="9">
        <v>0</v>
      </c>
      <c r="G86" s="9">
        <v>0</v>
      </c>
      <c r="H86" s="9">
        <v>0</v>
      </c>
      <c r="I86" s="9">
        <v>0</v>
      </c>
      <c r="J86" s="9">
        <v>9.1199999999999992</v>
      </c>
      <c r="K86" s="14"/>
      <c r="L86" s="9"/>
      <c r="M86" s="9"/>
      <c r="N86" s="9"/>
    </row>
    <row r="87" spans="2:14" x14ac:dyDescent="0.25">
      <c r="D87" s="9"/>
      <c r="E87" s="9"/>
      <c r="K87" s="14"/>
      <c r="L87" s="9"/>
      <c r="M87" s="9"/>
      <c r="N87" s="9"/>
    </row>
    <row r="88" spans="2:14" x14ac:dyDescent="0.25">
      <c r="B88" s="8" t="s">
        <v>1054</v>
      </c>
      <c r="C88" t="s">
        <v>1055</v>
      </c>
      <c r="D88" s="9">
        <v>59.265112868265831</v>
      </c>
      <c r="E88" s="9">
        <v>11.270302231271716</v>
      </c>
      <c r="F88" s="9">
        <v>5.4886877933884302</v>
      </c>
      <c r="G88" s="9">
        <v>0</v>
      </c>
      <c r="H88" s="9">
        <v>0</v>
      </c>
      <c r="I88" s="9">
        <v>0</v>
      </c>
      <c r="J88" s="9">
        <v>76.02</v>
      </c>
      <c r="K88" s="14"/>
      <c r="L88" s="9"/>
      <c r="M88" s="9"/>
      <c r="N88" s="9"/>
    </row>
    <row r="89" spans="2:14" x14ac:dyDescent="0.25">
      <c r="B89" s="8" t="s">
        <v>1056</v>
      </c>
      <c r="C89" t="s">
        <v>1057</v>
      </c>
      <c r="D89" s="9">
        <v>77.306995922139208</v>
      </c>
      <c r="E89" s="9">
        <v>15.539124219940984</v>
      </c>
      <c r="F89" s="9">
        <v>2.8104726652892555</v>
      </c>
      <c r="G89" s="9">
        <v>0</v>
      </c>
      <c r="H89" s="9">
        <v>0</v>
      </c>
      <c r="I89" s="9">
        <v>0</v>
      </c>
      <c r="J89" s="9">
        <v>95.66</v>
      </c>
      <c r="K89" s="14"/>
      <c r="L89" s="9"/>
      <c r="M89" s="9"/>
      <c r="N89" s="9"/>
    </row>
    <row r="90" spans="2:14" x14ac:dyDescent="0.25">
      <c r="B90" s="8" t="s">
        <v>1058</v>
      </c>
      <c r="C90" t="s">
        <v>1059</v>
      </c>
      <c r="D90" s="9">
        <v>242.00637888950061</v>
      </c>
      <c r="E90" s="9">
        <v>58.427255926359187</v>
      </c>
      <c r="F90" s="9">
        <v>37.09823918181818</v>
      </c>
      <c r="G90" s="9">
        <v>0</v>
      </c>
      <c r="H90" s="9">
        <v>0</v>
      </c>
      <c r="I90" s="9">
        <v>0</v>
      </c>
      <c r="J90" s="9">
        <v>337.53</v>
      </c>
      <c r="K90" s="14"/>
      <c r="L90" s="9"/>
      <c r="M90" s="9"/>
      <c r="N90" s="9"/>
    </row>
    <row r="91" spans="2:14" x14ac:dyDescent="0.25">
      <c r="B91" s="8" t="s">
        <v>1060</v>
      </c>
      <c r="C91" t="s">
        <v>1061</v>
      </c>
      <c r="D91" s="9">
        <v>84.070014063311049</v>
      </c>
      <c r="E91" s="9">
        <v>18.05856305999373</v>
      </c>
      <c r="F91" s="9">
        <v>10.018508442148761</v>
      </c>
      <c r="G91" s="9">
        <v>0</v>
      </c>
      <c r="H91" s="9">
        <v>0</v>
      </c>
      <c r="I91" s="9">
        <v>0</v>
      </c>
      <c r="J91" s="9">
        <v>112.15</v>
      </c>
      <c r="K91" s="14"/>
      <c r="L91" s="9"/>
      <c r="M91" s="9"/>
      <c r="N91" s="9"/>
    </row>
    <row r="92" spans="2:14" x14ac:dyDescent="0.25">
      <c r="D92" s="9"/>
      <c r="E92" s="9"/>
      <c r="K92" s="14"/>
      <c r="L92" s="9"/>
      <c r="M92" s="9"/>
      <c r="N92" s="9"/>
    </row>
    <row r="93" spans="2:14" x14ac:dyDescent="0.25">
      <c r="B93" s="8" t="s">
        <v>1062</v>
      </c>
      <c r="C93" t="s">
        <v>1063</v>
      </c>
      <c r="D93" s="9">
        <v>78.62479616416573</v>
      </c>
      <c r="E93" s="9">
        <v>27.704571183345276</v>
      </c>
      <c r="F93" s="9">
        <v>0</v>
      </c>
      <c r="G93" s="9">
        <v>0</v>
      </c>
      <c r="H93" s="9">
        <v>0</v>
      </c>
      <c r="I93" s="9">
        <v>20.456796276351344</v>
      </c>
      <c r="J93" s="9">
        <v>126.79</v>
      </c>
      <c r="K93" s="14"/>
      <c r="L93" s="9"/>
      <c r="M93" s="9"/>
      <c r="N93" s="9"/>
    </row>
    <row r="94" spans="2:14" x14ac:dyDescent="0.25">
      <c r="B94" s="8" t="s">
        <v>1064</v>
      </c>
      <c r="C94" t="s">
        <v>1065</v>
      </c>
      <c r="D94" s="9">
        <v>76.409287491125681</v>
      </c>
      <c r="E94" s="9">
        <v>26.926049375544121</v>
      </c>
      <c r="F94" s="9">
        <v>0</v>
      </c>
      <c r="G94" s="9">
        <v>0</v>
      </c>
      <c r="H94" s="9">
        <v>0</v>
      </c>
      <c r="I94" s="9">
        <v>20.456796276351344</v>
      </c>
      <c r="J94" s="9">
        <v>123.79</v>
      </c>
      <c r="K94" s="14"/>
      <c r="L94" s="9"/>
      <c r="M94" s="9"/>
      <c r="N94" s="9"/>
    </row>
    <row r="95" spans="2:14" x14ac:dyDescent="0.25">
      <c r="B95" s="8" t="s">
        <v>1066</v>
      </c>
      <c r="C95" t="s">
        <v>1067</v>
      </c>
      <c r="D95" s="9">
        <v>113.31725755595575</v>
      </c>
      <c r="E95" s="9">
        <v>39.895377786123106</v>
      </c>
      <c r="F95" s="9">
        <v>0</v>
      </c>
      <c r="G95" s="9">
        <v>0</v>
      </c>
      <c r="H95" s="9">
        <v>0</v>
      </c>
      <c r="I95" s="9">
        <v>20.456796276351344</v>
      </c>
      <c r="J95" s="9">
        <v>173.67</v>
      </c>
      <c r="K95" s="14"/>
      <c r="L95" s="9"/>
      <c r="M95" s="9"/>
      <c r="N95" s="9"/>
    </row>
    <row r="96" spans="2:14" x14ac:dyDescent="0.25">
      <c r="B96" s="8" t="s">
        <v>1068</v>
      </c>
      <c r="C96" t="s">
        <v>1069</v>
      </c>
      <c r="D96" s="9">
        <v>113.31725755595575</v>
      </c>
      <c r="E96" s="9">
        <v>39.895377786123106</v>
      </c>
      <c r="F96" s="9">
        <v>0</v>
      </c>
      <c r="G96" s="9">
        <v>0</v>
      </c>
      <c r="H96" s="9">
        <v>0</v>
      </c>
      <c r="I96" s="9">
        <v>20.456796276351344</v>
      </c>
      <c r="J96" s="9">
        <v>173.67</v>
      </c>
      <c r="K96" s="14"/>
      <c r="L96" s="9"/>
      <c r="M96" s="9"/>
      <c r="N96" s="9"/>
    </row>
    <row r="97" spans="2:14" x14ac:dyDescent="0.25">
      <c r="B97" s="8" t="s">
        <v>1070</v>
      </c>
      <c r="C97" t="s">
        <v>1071</v>
      </c>
      <c r="D97" s="9">
        <v>137.6620912306401</v>
      </c>
      <c r="E97" s="9">
        <v>48.450065092775368</v>
      </c>
      <c r="F97" s="9">
        <v>0</v>
      </c>
      <c r="G97" s="9">
        <v>0</v>
      </c>
      <c r="H97" s="9">
        <v>0</v>
      </c>
      <c r="I97" s="9">
        <v>20.456796276351344</v>
      </c>
      <c r="J97" s="9">
        <v>206.57</v>
      </c>
      <c r="K97" s="14"/>
      <c r="L97" s="9"/>
      <c r="M97" s="9"/>
      <c r="N97" s="9"/>
    </row>
    <row r="98" spans="2:14" x14ac:dyDescent="0.25">
      <c r="D98" s="9"/>
      <c r="E98" s="9"/>
      <c r="K98" s="14"/>
      <c r="L98" s="9"/>
      <c r="M98" s="9"/>
      <c r="N98" s="9"/>
    </row>
    <row r="99" spans="2:14" x14ac:dyDescent="0.25">
      <c r="B99" s="8" t="s">
        <v>1072</v>
      </c>
      <c r="C99" t="s">
        <v>1073</v>
      </c>
      <c r="D99" s="9">
        <v>119.82638768837575</v>
      </c>
      <c r="E99" s="9">
        <v>42.106563201772715</v>
      </c>
      <c r="F99" s="9">
        <v>0</v>
      </c>
      <c r="G99" s="9">
        <v>0</v>
      </c>
      <c r="H99" s="9">
        <v>0</v>
      </c>
      <c r="I99" s="9">
        <v>0</v>
      </c>
      <c r="J99" s="9">
        <v>161.93</v>
      </c>
      <c r="K99" s="14"/>
      <c r="L99" s="9"/>
      <c r="M99" s="9"/>
      <c r="N99" s="9"/>
    </row>
    <row r="100" spans="2:14" x14ac:dyDescent="0.25">
      <c r="D100" s="9"/>
      <c r="E100" s="9"/>
      <c r="K100" s="14"/>
      <c r="L100" s="9"/>
      <c r="M100" s="9"/>
      <c r="N100" s="9"/>
    </row>
    <row r="101" spans="2:14" x14ac:dyDescent="0.25">
      <c r="B101" s="8" t="s">
        <v>1074</v>
      </c>
      <c r="C101" t="s">
        <v>1075</v>
      </c>
      <c r="D101" s="9">
        <v>30.470259670083816</v>
      </c>
      <c r="E101" s="9">
        <v>2.8127044339618195</v>
      </c>
      <c r="F101" s="9">
        <v>0.71062902782313886</v>
      </c>
      <c r="G101" s="9">
        <v>0</v>
      </c>
      <c r="H101" s="9">
        <v>0</v>
      </c>
      <c r="I101" s="9">
        <v>0</v>
      </c>
      <c r="J101" s="9">
        <v>33.99</v>
      </c>
      <c r="K101" s="14"/>
      <c r="L101" s="9"/>
      <c r="M101" s="9"/>
      <c r="N101" s="9"/>
    </row>
    <row r="102" spans="2:14" x14ac:dyDescent="0.25">
      <c r="B102" s="8" t="s">
        <v>1076</v>
      </c>
      <c r="C102" t="s">
        <v>1077</v>
      </c>
      <c r="D102" s="9">
        <v>0</v>
      </c>
      <c r="E102" s="9">
        <v>28.525510801096125</v>
      </c>
      <c r="F102" s="9">
        <v>0</v>
      </c>
      <c r="G102" s="9">
        <v>0</v>
      </c>
      <c r="H102" s="9">
        <v>0</v>
      </c>
      <c r="I102" s="9">
        <v>0</v>
      </c>
      <c r="J102" s="9">
        <v>28.53</v>
      </c>
      <c r="K102" s="14"/>
      <c r="L102" s="9"/>
      <c r="M102" s="9"/>
      <c r="N102" s="9"/>
    </row>
    <row r="103" spans="2:14" x14ac:dyDescent="0.25">
      <c r="D103" s="9"/>
      <c r="E103" s="9"/>
      <c r="K103" s="14"/>
      <c r="L103" s="9"/>
      <c r="M103" s="9"/>
      <c r="N103" s="9"/>
    </row>
    <row r="104" spans="2:14" x14ac:dyDescent="0.25">
      <c r="B104" s="8" t="s">
        <v>1078</v>
      </c>
      <c r="C104" t="s">
        <v>453</v>
      </c>
      <c r="D104" s="9">
        <v>0</v>
      </c>
      <c r="E104" s="9">
        <v>8.8780495910225117</v>
      </c>
      <c r="F104" s="9">
        <v>0</v>
      </c>
      <c r="G104" s="9">
        <v>0</v>
      </c>
      <c r="H104" s="9">
        <v>0</v>
      </c>
      <c r="I104" s="9">
        <v>0</v>
      </c>
      <c r="J104" s="9">
        <v>8.8800000000000008</v>
      </c>
      <c r="K104" s="14"/>
      <c r="L104" s="9"/>
      <c r="M104" s="9"/>
      <c r="N104" s="9"/>
    </row>
    <row r="105" spans="2:14" x14ac:dyDescent="0.25">
      <c r="B105" s="8" t="s">
        <v>1079</v>
      </c>
      <c r="C105" t="s">
        <v>455</v>
      </c>
      <c r="D105" s="9">
        <v>0</v>
      </c>
      <c r="E105" s="9">
        <v>20.154604515103532</v>
      </c>
      <c r="F105" s="9">
        <v>0</v>
      </c>
      <c r="G105" s="9">
        <v>0</v>
      </c>
      <c r="H105" s="9">
        <v>0</v>
      </c>
      <c r="I105" s="9">
        <v>0</v>
      </c>
      <c r="J105" s="9">
        <v>20.149999999999999</v>
      </c>
      <c r="K105" s="14"/>
      <c r="L105" s="9"/>
      <c r="M105" s="9"/>
      <c r="N105" s="9"/>
    </row>
    <row r="106" spans="2:14" x14ac:dyDescent="0.25">
      <c r="B106" s="8" t="s">
        <v>1080</v>
      </c>
      <c r="C106" t="s">
        <v>1081</v>
      </c>
      <c r="D106" s="9">
        <v>0</v>
      </c>
      <c r="E106" s="9">
        <v>27.564912036642486</v>
      </c>
      <c r="F106" s="9">
        <v>0</v>
      </c>
      <c r="G106" s="9">
        <v>0</v>
      </c>
      <c r="H106" s="9">
        <v>0</v>
      </c>
      <c r="I106" s="9">
        <v>0</v>
      </c>
      <c r="J106" s="9">
        <v>27.56</v>
      </c>
      <c r="K106" s="14"/>
      <c r="L106" s="9"/>
      <c r="M106" s="9"/>
      <c r="N106" s="9"/>
    </row>
    <row r="107" spans="2:14" x14ac:dyDescent="0.25">
      <c r="B107" s="8" t="s">
        <v>1082</v>
      </c>
      <c r="C107" t="s">
        <v>1083</v>
      </c>
      <c r="D107" s="9">
        <v>0</v>
      </c>
      <c r="E107" s="9">
        <v>38.030032320683809</v>
      </c>
      <c r="F107" s="9">
        <v>0</v>
      </c>
      <c r="G107" s="9">
        <v>0</v>
      </c>
      <c r="H107" s="9">
        <v>0</v>
      </c>
      <c r="I107" s="9">
        <v>0</v>
      </c>
      <c r="J107" s="9">
        <v>38.03</v>
      </c>
      <c r="K107" s="14"/>
      <c r="L107" s="9"/>
      <c r="M107" s="9"/>
      <c r="N107" s="9"/>
    </row>
    <row r="108" spans="2:14" x14ac:dyDescent="0.25">
      <c r="B108" s="8" t="s">
        <v>1084</v>
      </c>
      <c r="C108" t="s">
        <v>1085</v>
      </c>
      <c r="D108" s="9">
        <v>0</v>
      </c>
      <c r="E108" s="9">
        <v>53.125103197892791</v>
      </c>
      <c r="F108" s="9">
        <v>0</v>
      </c>
      <c r="G108" s="9">
        <v>0</v>
      </c>
      <c r="H108" s="9">
        <v>0</v>
      </c>
      <c r="I108" s="9">
        <v>0</v>
      </c>
      <c r="J108" s="9">
        <v>53.13</v>
      </c>
      <c r="K108" s="14"/>
      <c r="L108" s="9"/>
      <c r="M108" s="9"/>
      <c r="N108" s="9"/>
    </row>
    <row r="109" spans="2:14" x14ac:dyDescent="0.25">
      <c r="B109" s="8" t="s">
        <v>1086</v>
      </c>
      <c r="C109" t="s">
        <v>1087</v>
      </c>
      <c r="D109" s="9">
        <v>0</v>
      </c>
      <c r="E109" s="9">
        <v>73.530297822420309</v>
      </c>
      <c r="F109" s="9">
        <v>0</v>
      </c>
      <c r="G109" s="9">
        <v>0</v>
      </c>
      <c r="H109" s="9">
        <v>0</v>
      </c>
      <c r="I109" s="9">
        <v>0</v>
      </c>
      <c r="J109" s="9">
        <v>73.53</v>
      </c>
      <c r="K109" s="14"/>
      <c r="L109" s="9"/>
      <c r="M109" s="9"/>
      <c r="N109" s="9"/>
    </row>
    <row r="110" spans="2:14" x14ac:dyDescent="0.25">
      <c r="B110" s="8" t="s">
        <v>1088</v>
      </c>
      <c r="C110" t="s">
        <v>1089</v>
      </c>
      <c r="D110" s="9">
        <v>0</v>
      </c>
      <c r="E110" s="9">
        <v>108.86350325120752</v>
      </c>
      <c r="F110" s="9">
        <v>0</v>
      </c>
      <c r="G110" s="9">
        <v>0</v>
      </c>
      <c r="H110" s="9">
        <v>0</v>
      </c>
      <c r="I110" s="9">
        <v>0</v>
      </c>
      <c r="J110" s="9">
        <v>108.86</v>
      </c>
      <c r="K110" s="14"/>
      <c r="L110" s="9"/>
      <c r="M110" s="9"/>
      <c r="N110" s="9"/>
    </row>
    <row r="111" spans="2:14" x14ac:dyDescent="0.25">
      <c r="D111" s="9"/>
      <c r="E111" s="9"/>
      <c r="K111" s="14"/>
      <c r="L111" s="9"/>
      <c r="M111" s="9"/>
      <c r="N111" s="9"/>
    </row>
    <row r="112" spans="2:14" x14ac:dyDescent="0.25">
      <c r="B112" s="8" t="s">
        <v>1090</v>
      </c>
      <c r="C112" t="s">
        <v>459</v>
      </c>
      <c r="D112" s="9">
        <v>0</v>
      </c>
      <c r="E112" s="9">
        <v>8.8780495910225117</v>
      </c>
      <c r="F112" s="9">
        <v>0</v>
      </c>
      <c r="G112" s="9">
        <v>0</v>
      </c>
      <c r="H112" s="9">
        <v>0</v>
      </c>
      <c r="I112" s="9">
        <v>0</v>
      </c>
      <c r="J112" s="9">
        <v>8.8800000000000008</v>
      </c>
      <c r="K112" s="14"/>
      <c r="L112" s="9"/>
      <c r="M112" s="9"/>
      <c r="N112" s="9"/>
    </row>
    <row r="113" spans="1:14" x14ac:dyDescent="0.25">
      <c r="B113" s="8" t="s">
        <v>1091</v>
      </c>
      <c r="C113" t="s">
        <v>461</v>
      </c>
      <c r="D113" s="9">
        <v>0</v>
      </c>
      <c r="E113" s="9">
        <v>20.154604515103532</v>
      </c>
      <c r="F113" s="9">
        <v>0</v>
      </c>
      <c r="G113" s="9">
        <v>0</v>
      </c>
      <c r="H113" s="9">
        <v>0</v>
      </c>
      <c r="I113" s="9">
        <v>0</v>
      </c>
      <c r="J113" s="9">
        <v>20.149999999999999</v>
      </c>
      <c r="K113" s="14"/>
      <c r="L113" s="9"/>
      <c r="M113" s="9"/>
      <c r="N113" s="9"/>
    </row>
    <row r="114" spans="1:14" x14ac:dyDescent="0.25">
      <c r="B114" s="8" t="s">
        <v>1092</v>
      </c>
      <c r="C114" t="s">
        <v>463</v>
      </c>
      <c r="D114" s="9">
        <v>0</v>
      </c>
      <c r="E114" s="9">
        <v>27.564912036642486</v>
      </c>
      <c r="F114" s="9">
        <v>0</v>
      </c>
      <c r="G114" s="9">
        <v>0</v>
      </c>
      <c r="H114" s="9">
        <v>0</v>
      </c>
      <c r="I114" s="9">
        <v>0</v>
      </c>
      <c r="J114" s="9">
        <v>27.56</v>
      </c>
      <c r="K114" s="14"/>
      <c r="L114" s="9"/>
      <c r="M114" s="9"/>
      <c r="N114" s="9"/>
    </row>
    <row r="115" spans="1:14" x14ac:dyDescent="0.25">
      <c r="B115" s="8" t="s">
        <v>1093</v>
      </c>
      <c r="C115" t="s">
        <v>465</v>
      </c>
      <c r="D115" s="9">
        <v>0</v>
      </c>
      <c r="E115" s="9">
        <v>38.030032320683809</v>
      </c>
      <c r="F115" s="9">
        <v>0</v>
      </c>
      <c r="G115" s="9">
        <v>0</v>
      </c>
      <c r="H115" s="9">
        <v>0</v>
      </c>
      <c r="I115" s="9">
        <v>0</v>
      </c>
      <c r="J115" s="9">
        <v>38.03</v>
      </c>
      <c r="K115" s="14"/>
      <c r="L115" s="9"/>
      <c r="M115" s="9"/>
      <c r="N115" s="9"/>
    </row>
    <row r="116" spans="1:14" x14ac:dyDescent="0.25">
      <c r="B116" s="8" t="s">
        <v>1094</v>
      </c>
      <c r="C116" t="s">
        <v>467</v>
      </c>
      <c r="D116" s="9">
        <v>0</v>
      </c>
      <c r="E116" s="9">
        <v>53.125103197892791</v>
      </c>
      <c r="F116" s="9">
        <v>0</v>
      </c>
      <c r="G116" s="9">
        <v>0</v>
      </c>
      <c r="H116" s="9">
        <v>0</v>
      </c>
      <c r="I116" s="9">
        <v>0</v>
      </c>
      <c r="J116" s="9">
        <v>53.13</v>
      </c>
      <c r="K116" s="14"/>
      <c r="L116" s="9"/>
      <c r="M116" s="9"/>
      <c r="N116" s="9"/>
    </row>
    <row r="117" spans="1:14" x14ac:dyDescent="0.25">
      <c r="B117" s="8" t="s">
        <v>1095</v>
      </c>
      <c r="C117" t="s">
        <v>469</v>
      </c>
      <c r="D117" s="9">
        <v>0</v>
      </c>
      <c r="E117" s="9">
        <v>73.530297822420309</v>
      </c>
      <c r="F117" s="9">
        <v>0</v>
      </c>
      <c r="G117" s="9">
        <v>0</v>
      </c>
      <c r="H117" s="9">
        <v>0</v>
      </c>
      <c r="I117" s="9">
        <v>0</v>
      </c>
      <c r="J117" s="9">
        <v>73.53</v>
      </c>
      <c r="K117" s="14"/>
      <c r="L117" s="9"/>
      <c r="M117" s="9"/>
      <c r="N117" s="9"/>
    </row>
    <row r="118" spans="1:14" x14ac:dyDescent="0.25">
      <c r="B118" s="8" t="s">
        <v>1096</v>
      </c>
      <c r="C118" t="s">
        <v>471</v>
      </c>
      <c r="D118" s="9">
        <v>0</v>
      </c>
      <c r="E118" s="9">
        <v>108.86350325120752</v>
      </c>
      <c r="F118" s="9">
        <v>0</v>
      </c>
      <c r="G118" s="9">
        <v>0</v>
      </c>
      <c r="H118" s="9">
        <v>0</v>
      </c>
      <c r="I118" s="9">
        <v>0</v>
      </c>
      <c r="J118" s="9">
        <v>108.86</v>
      </c>
      <c r="K118" s="14"/>
      <c r="L118" s="9"/>
      <c r="M118" s="9"/>
      <c r="N118" s="9"/>
    </row>
    <row r="119" spans="1:14" x14ac:dyDescent="0.25">
      <c r="D119" s="9"/>
      <c r="E119" s="9"/>
      <c r="K119" s="14"/>
      <c r="L119" s="9"/>
      <c r="M119" s="9"/>
      <c r="N119" s="9"/>
    </row>
    <row r="120" spans="1:14" x14ac:dyDescent="0.25">
      <c r="B120" s="8" t="s">
        <v>1097</v>
      </c>
      <c r="C120" t="s">
        <v>480</v>
      </c>
      <c r="D120" s="9">
        <v>0</v>
      </c>
      <c r="E120" s="9">
        <v>8.8780495910225117</v>
      </c>
      <c r="F120" s="9">
        <v>0</v>
      </c>
      <c r="G120" s="9">
        <v>0</v>
      </c>
      <c r="H120" s="9">
        <v>0</v>
      </c>
      <c r="I120" s="9">
        <v>0</v>
      </c>
      <c r="J120" s="9">
        <v>8.8800000000000008</v>
      </c>
      <c r="K120" s="14"/>
      <c r="L120" s="9"/>
      <c r="M120" s="9"/>
      <c r="N120" s="9"/>
    </row>
    <row r="121" spans="1:14" x14ac:dyDescent="0.25">
      <c r="B121" s="8" t="s">
        <v>1098</v>
      </c>
      <c r="C121" t="s">
        <v>482</v>
      </c>
      <c r="D121" s="9">
        <v>0</v>
      </c>
      <c r="E121" s="9">
        <v>20.154604515103532</v>
      </c>
      <c r="F121" s="9">
        <v>0</v>
      </c>
      <c r="G121" s="9">
        <v>0</v>
      </c>
      <c r="H121" s="9">
        <v>0</v>
      </c>
      <c r="I121" s="9">
        <v>0</v>
      </c>
      <c r="J121" s="9">
        <v>20.149999999999999</v>
      </c>
      <c r="K121" s="14"/>
      <c r="L121" s="9"/>
      <c r="M121" s="9"/>
      <c r="N121" s="9"/>
    </row>
    <row r="122" spans="1:14" x14ac:dyDescent="0.25">
      <c r="B122" s="8" t="s">
        <v>1099</v>
      </c>
      <c r="C122" t="s">
        <v>484</v>
      </c>
      <c r="D122" s="9">
        <v>0</v>
      </c>
      <c r="E122" s="9">
        <v>27.564912036642486</v>
      </c>
      <c r="F122" s="9">
        <v>0</v>
      </c>
      <c r="G122" s="9">
        <v>0</v>
      </c>
      <c r="H122" s="9">
        <v>0</v>
      </c>
      <c r="I122" s="9">
        <v>0</v>
      </c>
      <c r="J122" s="9">
        <v>27.56</v>
      </c>
      <c r="K122" s="14"/>
      <c r="L122" s="9"/>
      <c r="M122" s="9"/>
      <c r="N122" s="9"/>
    </row>
    <row r="123" spans="1:14" x14ac:dyDescent="0.25">
      <c r="B123" s="8" t="s">
        <v>1100</v>
      </c>
      <c r="C123" t="s">
        <v>486</v>
      </c>
      <c r="D123" s="9">
        <v>0</v>
      </c>
      <c r="E123" s="9">
        <v>38.030032320683809</v>
      </c>
      <c r="F123" s="9">
        <v>0</v>
      </c>
      <c r="G123" s="9">
        <v>0</v>
      </c>
      <c r="H123" s="9">
        <v>0</v>
      </c>
      <c r="I123" s="9">
        <v>0</v>
      </c>
      <c r="J123" s="9">
        <v>38.03</v>
      </c>
      <c r="K123" s="14"/>
      <c r="L123" s="9"/>
      <c r="M123" s="9"/>
      <c r="N123" s="9"/>
    </row>
    <row r="124" spans="1:14" x14ac:dyDescent="0.25">
      <c r="B124" s="8" t="s">
        <v>1101</v>
      </c>
      <c r="C124" t="s">
        <v>488</v>
      </c>
      <c r="D124" s="9">
        <v>0</v>
      </c>
      <c r="E124" s="9">
        <v>53.125103197892791</v>
      </c>
      <c r="F124" s="9">
        <v>0</v>
      </c>
      <c r="G124" s="9">
        <v>0</v>
      </c>
      <c r="H124" s="9">
        <v>0</v>
      </c>
      <c r="I124" s="9">
        <v>0</v>
      </c>
      <c r="J124" s="9">
        <v>53.13</v>
      </c>
      <c r="K124" s="14"/>
      <c r="L124" s="9"/>
      <c r="M124" s="9"/>
      <c r="N124" s="9"/>
    </row>
    <row r="125" spans="1:14" x14ac:dyDescent="0.25">
      <c r="B125" s="8" t="s">
        <v>1102</v>
      </c>
      <c r="C125" t="s">
        <v>490</v>
      </c>
      <c r="D125" s="9">
        <v>0</v>
      </c>
      <c r="E125" s="9">
        <v>73.530297822420309</v>
      </c>
      <c r="F125" s="9">
        <v>0</v>
      </c>
      <c r="G125" s="9">
        <v>0</v>
      </c>
      <c r="H125" s="9">
        <v>0</v>
      </c>
      <c r="I125" s="9">
        <v>0</v>
      </c>
      <c r="J125" s="9">
        <v>73.53</v>
      </c>
      <c r="K125" s="14"/>
      <c r="L125" s="9"/>
      <c r="M125" s="9"/>
      <c r="N125" s="9"/>
    </row>
    <row r="126" spans="1:14" x14ac:dyDescent="0.25">
      <c r="B126" s="8" t="s">
        <v>1103</v>
      </c>
      <c r="C126" t="s">
        <v>492</v>
      </c>
      <c r="D126" s="9">
        <v>0</v>
      </c>
      <c r="E126" s="9">
        <v>108.86350325120752</v>
      </c>
      <c r="F126" s="9">
        <v>0</v>
      </c>
      <c r="G126" s="9">
        <v>0</v>
      </c>
      <c r="H126" s="9">
        <v>0</v>
      </c>
      <c r="I126" s="9">
        <v>0</v>
      </c>
      <c r="J126" s="9">
        <v>108.86</v>
      </c>
      <c r="K126" s="14"/>
      <c r="L126" s="9"/>
      <c r="M126" s="9"/>
      <c r="N126" s="9"/>
    </row>
    <row r="127" spans="1:14" x14ac:dyDescent="0.25">
      <c r="D127" s="9"/>
      <c r="E127" s="9"/>
      <c r="K127" s="14"/>
      <c r="L127" s="9"/>
      <c r="M127" s="9"/>
      <c r="N127" s="9"/>
    </row>
    <row r="128" spans="1:14" x14ac:dyDescent="0.25">
      <c r="A128" s="12" t="s">
        <v>1104</v>
      </c>
      <c r="D128" s="9"/>
      <c r="E128" s="9"/>
      <c r="K128" s="14"/>
      <c r="L128" s="9"/>
      <c r="M128" s="9"/>
      <c r="N128" s="9"/>
    </row>
    <row r="129" spans="1:14" x14ac:dyDescent="0.25">
      <c r="A129" s="12" t="s">
        <v>945</v>
      </c>
      <c r="B129" s="8" t="s">
        <v>1105</v>
      </c>
      <c r="D129" s="9">
        <f>_xlfn.XLOOKUP($A129,$B$1:$B$126,D$1:D$126)</f>
        <v>63.31930928009146</v>
      </c>
      <c r="E129" s="9">
        <f t="shared" ref="E129:J129" si="0">_xlfn.XLOOKUP($A129,$B$1:$B$126,E$1:E$126)</f>
        <v>7.7348090115630788</v>
      </c>
      <c r="F129" s="9">
        <f t="shared" si="0"/>
        <v>0</v>
      </c>
      <c r="G129" s="9">
        <f t="shared" si="0"/>
        <v>0</v>
      </c>
      <c r="H129" s="9">
        <f t="shared" si="0"/>
        <v>0</v>
      </c>
      <c r="I129" s="9">
        <f t="shared" si="0"/>
        <v>0</v>
      </c>
      <c r="J129" s="9">
        <f t="shared" si="0"/>
        <v>71.05</v>
      </c>
      <c r="K129" s="14"/>
      <c r="L129" s="9"/>
      <c r="M129" s="9"/>
      <c r="N129" s="9"/>
    </row>
    <row r="130" spans="1:14" x14ac:dyDescent="0.25">
      <c r="A130" s="12" t="s">
        <v>979</v>
      </c>
      <c r="B130" s="8" t="s">
        <v>1106</v>
      </c>
      <c r="D130" s="9">
        <f t="shared" ref="D130:J133" si="1">_xlfn.XLOOKUP($A130,$B$1:$B$126,D$1:D$126)</f>
        <v>45.486625740671222</v>
      </c>
      <c r="E130" s="9">
        <f t="shared" si="1"/>
        <v>16.059936856582993</v>
      </c>
      <c r="F130" s="9">
        <f t="shared" si="1"/>
        <v>0</v>
      </c>
      <c r="G130" s="9">
        <f t="shared" si="1"/>
        <v>0</v>
      </c>
      <c r="H130" s="9">
        <f t="shared" si="1"/>
        <v>0</v>
      </c>
      <c r="I130" s="9">
        <f t="shared" si="1"/>
        <v>20.456796276351344</v>
      </c>
      <c r="J130" s="9">
        <f t="shared" si="1"/>
        <v>82</v>
      </c>
      <c r="K130" s="14"/>
      <c r="L130" s="9"/>
      <c r="M130" s="9"/>
      <c r="N130" s="9"/>
    </row>
    <row r="131" spans="1:14" x14ac:dyDescent="0.25">
      <c r="A131" s="12" t="s">
        <v>993</v>
      </c>
      <c r="B131" s="8" t="s">
        <v>1107</v>
      </c>
      <c r="D131" s="9">
        <f t="shared" si="1"/>
        <v>51.0168101803526</v>
      </c>
      <c r="E131" s="9">
        <f t="shared" si="1"/>
        <v>18.003223849699058</v>
      </c>
      <c r="F131" s="9">
        <f t="shared" si="1"/>
        <v>0</v>
      </c>
      <c r="G131" s="9">
        <f t="shared" si="1"/>
        <v>0</v>
      </c>
      <c r="H131" s="9">
        <f t="shared" si="1"/>
        <v>0</v>
      </c>
      <c r="I131" s="9">
        <f t="shared" si="1"/>
        <v>20.456796276351344</v>
      </c>
      <c r="J131" s="9">
        <f t="shared" si="1"/>
        <v>89.48</v>
      </c>
      <c r="K131" s="14"/>
      <c r="L131" s="9"/>
      <c r="M131" s="9"/>
      <c r="N131" s="9"/>
    </row>
    <row r="132" spans="1:14" x14ac:dyDescent="0.25">
      <c r="A132" s="12" t="s">
        <v>1005</v>
      </c>
      <c r="B132" s="8" t="s">
        <v>1108</v>
      </c>
      <c r="D132" s="9">
        <f t="shared" si="1"/>
        <v>55.714032056914292</v>
      </c>
      <c r="E132" s="9">
        <f t="shared" si="1"/>
        <v>19.653810783292993</v>
      </c>
      <c r="F132" s="9">
        <f t="shared" si="1"/>
        <v>0</v>
      </c>
      <c r="G132" s="9">
        <f t="shared" si="1"/>
        <v>0</v>
      </c>
      <c r="H132" s="9">
        <f t="shared" si="1"/>
        <v>0</v>
      </c>
      <c r="I132" s="9">
        <f t="shared" si="1"/>
        <v>20.456796276351344</v>
      </c>
      <c r="J132" s="9">
        <f t="shared" si="1"/>
        <v>95.82</v>
      </c>
      <c r="K132" s="14"/>
      <c r="L132" s="9"/>
      <c r="M132" s="9"/>
      <c r="N132" s="9"/>
    </row>
    <row r="133" spans="1:14" x14ac:dyDescent="0.25">
      <c r="A133" s="12" t="s">
        <v>1017</v>
      </c>
      <c r="B133" s="8" t="s">
        <v>1109</v>
      </c>
      <c r="D133" s="9">
        <f t="shared" si="1"/>
        <v>44.619314205876485</v>
      </c>
      <c r="E133" s="9">
        <f t="shared" si="1"/>
        <v>15.755166691513546</v>
      </c>
      <c r="F133" s="9">
        <f t="shared" si="1"/>
        <v>0</v>
      </c>
      <c r="G133" s="9">
        <f t="shared" si="1"/>
        <v>0</v>
      </c>
      <c r="H133" s="9">
        <f t="shared" si="1"/>
        <v>0</v>
      </c>
      <c r="I133" s="9">
        <f t="shared" si="1"/>
        <v>20.456796276351344</v>
      </c>
      <c r="J133" s="9">
        <f t="shared" si="1"/>
        <v>80.83</v>
      </c>
      <c r="K133" s="14"/>
      <c r="L133" s="9"/>
      <c r="M133" s="9"/>
      <c r="N133" s="9"/>
    </row>
    <row r="134" spans="1:14" x14ac:dyDescent="0.25">
      <c r="D134" s="9"/>
      <c r="E134" s="9"/>
      <c r="K134" s="14"/>
      <c r="L134" s="9"/>
      <c r="M134" s="9"/>
      <c r="N134" s="9"/>
    </row>
    <row r="135" spans="1:14" x14ac:dyDescent="0.25">
      <c r="D135" s="9"/>
      <c r="E135" s="9"/>
      <c r="K135" s="14"/>
      <c r="L135" s="9"/>
      <c r="M135" s="9"/>
      <c r="N135" s="9"/>
    </row>
    <row r="136" spans="1:14" x14ac:dyDescent="0.25">
      <c r="D136" s="9"/>
      <c r="E136" s="9"/>
      <c r="K136" s="14"/>
      <c r="L136" s="9"/>
      <c r="M136" s="9"/>
      <c r="N136" s="9"/>
    </row>
    <row r="137" spans="1:14" x14ac:dyDescent="0.25">
      <c r="D137" s="9"/>
      <c r="E137" s="9"/>
      <c r="K137" s="14"/>
      <c r="L137" s="9"/>
      <c r="M137" s="9"/>
      <c r="N137" s="9"/>
    </row>
    <row r="138" spans="1:14" x14ac:dyDescent="0.25">
      <c r="D138" s="9"/>
      <c r="E138" s="9"/>
      <c r="K138" s="14"/>
      <c r="L138" s="9"/>
      <c r="M138" s="48"/>
      <c r="N138" s="48"/>
    </row>
    <row r="139" spans="1:14" x14ac:dyDescent="0.25">
      <c r="A139" s="7" t="s">
        <v>636</v>
      </c>
      <c r="D139" s="9"/>
      <c r="E139" s="9"/>
      <c r="K139" s="14"/>
      <c r="L139" s="9"/>
      <c r="M139" s="48"/>
      <c r="N139" s="48"/>
    </row>
    <row r="140" spans="1:14" s="8" customFormat="1" x14ac:dyDescent="0.25">
      <c r="A140" s="12"/>
      <c r="C140" t="s">
        <v>922</v>
      </c>
      <c r="D140" s="9"/>
      <c r="E140" s="9"/>
      <c r="F140" s="9"/>
      <c r="G140" s="9"/>
      <c r="H140" s="9"/>
      <c r="I140" s="9"/>
      <c r="J140" s="9"/>
      <c r="K140" s="14"/>
    </row>
    <row r="141" spans="1:14" s="8" customFormat="1" x14ac:dyDescent="0.25">
      <c r="A141" s="12"/>
      <c r="C141"/>
      <c r="D141" s="9"/>
      <c r="E141" s="9"/>
      <c r="F141" s="9"/>
      <c r="G141" s="9"/>
      <c r="H141" s="9"/>
      <c r="I141" s="9"/>
      <c r="J141" s="9"/>
      <c r="K141" s="14"/>
    </row>
    <row r="142" spans="1:14" s="8" customFormat="1" x14ac:dyDescent="0.25">
      <c r="A142" s="7" t="s">
        <v>923</v>
      </c>
      <c r="C142"/>
      <c r="D142" s="9"/>
      <c r="E142" s="9"/>
      <c r="F142" s="9"/>
      <c r="G142" s="9"/>
      <c r="H142" s="9"/>
      <c r="I142" s="9"/>
      <c r="J142" s="9"/>
      <c r="K142" s="14"/>
    </row>
    <row r="143" spans="1:14" s="8" customFormat="1" x14ac:dyDescent="0.25">
      <c r="A143" s="12"/>
      <c r="C143" t="s">
        <v>924</v>
      </c>
      <c r="D143" s="9"/>
      <c r="E143" s="9"/>
      <c r="F143" s="9"/>
      <c r="G143" s="9"/>
      <c r="H143" s="9"/>
      <c r="I143" s="9"/>
      <c r="J143" s="9"/>
      <c r="K143" s="14"/>
    </row>
    <row r="144" spans="1:14" s="8" customFormat="1" x14ac:dyDescent="0.25">
      <c r="A144" s="12"/>
      <c r="C144"/>
      <c r="D144" s="9"/>
      <c r="E144" s="9"/>
      <c r="F144" s="9"/>
      <c r="G144" s="9"/>
      <c r="H144" s="9"/>
      <c r="I144" s="9"/>
      <c r="J144" s="9"/>
      <c r="K144" s="14"/>
    </row>
  </sheetData>
  <mergeCells count="1">
    <mergeCell ref="L4:N4"/>
  </mergeCells>
  <conditionalFormatting sqref="M138:N139">
    <cfRule type="top10" dxfId="3" priority="1" bottom="1" rank="2"/>
    <cfRule type="top10" dxfId="2" priority="2" rank="2"/>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E15"/>
  <sheetViews>
    <sheetView workbookViewId="0">
      <selection activeCell="A14" sqref="A14"/>
    </sheetView>
  </sheetViews>
  <sheetFormatPr defaultColWidth="8.85546875" defaultRowHeight="15" x14ac:dyDescent="0.25"/>
  <cols>
    <col min="1" max="1" width="29.7109375" customWidth="1"/>
    <col min="2" max="2" width="38.85546875" customWidth="1"/>
    <col min="3" max="3" width="29.42578125" customWidth="1"/>
  </cols>
  <sheetData>
    <row r="1" spans="1:5" ht="15.75" thickBot="1" x14ac:dyDescent="0.3">
      <c r="A1" t="s">
        <v>1110</v>
      </c>
    </row>
    <row r="2" spans="1:5" ht="15.75" thickBot="1" x14ac:dyDescent="0.3">
      <c r="A2" s="49" t="s">
        <v>37</v>
      </c>
      <c r="B2" s="50" t="s">
        <v>1111</v>
      </c>
      <c r="C2" s="51" t="s">
        <v>1112</v>
      </c>
    </row>
    <row r="3" spans="1:5" ht="29.25" thickBot="1" x14ac:dyDescent="0.3">
      <c r="A3" s="52" t="s">
        <v>1113</v>
      </c>
      <c r="B3" s="52" t="s">
        <v>1114</v>
      </c>
      <c r="C3" s="53">
        <v>145.5</v>
      </c>
    </row>
    <row r="4" spans="1:5" ht="15.75" thickBot="1" x14ac:dyDescent="0.3">
      <c r="A4" s="52" t="s">
        <v>1115</v>
      </c>
      <c r="B4" s="52" t="s">
        <v>1116</v>
      </c>
      <c r="C4" s="53">
        <v>121.69</v>
      </c>
    </row>
    <row r="5" spans="1:5" ht="15.75" thickBot="1" x14ac:dyDescent="0.3">
      <c r="A5" s="52" t="s">
        <v>1117</v>
      </c>
      <c r="B5" s="52" t="s">
        <v>1118</v>
      </c>
      <c r="C5" s="53">
        <v>181.5</v>
      </c>
    </row>
    <row r="6" spans="1:5" ht="15.75" thickBot="1" x14ac:dyDescent="0.3">
      <c r="A6" s="52" t="s">
        <v>1119</v>
      </c>
      <c r="B6" s="52" t="s">
        <v>1120</v>
      </c>
      <c r="C6" s="53">
        <v>216.5</v>
      </c>
      <c r="D6" s="55"/>
    </row>
    <row r="7" spans="1:5" ht="15.75" thickBot="1" x14ac:dyDescent="0.3">
      <c r="A7" s="52" t="s">
        <v>1121</v>
      </c>
      <c r="B7" s="52" t="s">
        <v>1122</v>
      </c>
      <c r="C7" s="53">
        <v>181.5</v>
      </c>
    </row>
    <row r="8" spans="1:5" ht="15.75" thickBot="1" x14ac:dyDescent="0.3">
      <c r="A8" s="52" t="s">
        <v>1123</v>
      </c>
      <c r="B8" s="52" t="s">
        <v>1124</v>
      </c>
      <c r="C8" s="53">
        <v>103.35</v>
      </c>
    </row>
    <row r="9" spans="1:5" x14ac:dyDescent="0.25">
      <c r="A9" s="56"/>
      <c r="B9" s="56"/>
      <c r="C9" s="57"/>
    </row>
    <row r="10" spans="1:5" x14ac:dyDescent="0.25">
      <c r="A10" t="s">
        <v>1213</v>
      </c>
      <c r="C10" s="54"/>
    </row>
    <row r="11" spans="1:5" x14ac:dyDescent="0.25">
      <c r="A11" s="58" t="s">
        <v>1215</v>
      </c>
      <c r="C11" s="54">
        <v>371.29</v>
      </c>
      <c r="E11" s="54"/>
    </row>
    <row r="12" spans="1:5" x14ac:dyDescent="0.25">
      <c r="C12" s="54"/>
    </row>
    <row r="13" spans="1:5" x14ac:dyDescent="0.25">
      <c r="C13" s="54"/>
    </row>
    <row r="14" spans="1:5" x14ac:dyDescent="0.25">
      <c r="A14" t="s">
        <v>1216</v>
      </c>
    </row>
    <row r="15" spans="1:5" x14ac:dyDescent="0.25">
      <c r="A15" t="s">
        <v>1125</v>
      </c>
      <c r="B15" t="s">
        <v>1126</v>
      </c>
      <c r="C15" s="54">
        <v>1445.51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C272-10DA-4DD4-9DF5-EDDAC61A5D5C}">
  <sheetPr>
    <tabColor theme="7"/>
  </sheetPr>
  <dimension ref="A1:R46"/>
  <sheetViews>
    <sheetView workbookViewId="0">
      <selection activeCell="H5" sqref="H5:L5"/>
    </sheetView>
  </sheetViews>
  <sheetFormatPr defaultColWidth="0" defaultRowHeight="15" zeroHeight="1" x14ac:dyDescent="0.25"/>
  <cols>
    <col min="1" max="1" width="9.7109375" customWidth="1"/>
    <col min="2" max="2" width="12.85546875" style="8" customWidth="1"/>
    <col min="3" max="3" width="40.28515625" customWidth="1"/>
    <col min="4" max="4" width="18.7109375" customWidth="1"/>
    <col min="5" max="6" width="18.7109375" style="9" customWidth="1"/>
    <col min="7" max="7" width="2.140625" style="9" customWidth="1"/>
    <col min="8" max="12" width="18.7109375" style="9" customWidth="1"/>
    <col min="13" max="13" width="7.7109375" customWidth="1"/>
    <col min="14" max="16" width="14" hidden="1" customWidth="1"/>
    <col min="17" max="17" width="13" hidden="1" customWidth="1"/>
    <col min="18" max="16384" width="9.140625" hidden="1"/>
  </cols>
  <sheetData>
    <row r="1" spans="1:18" x14ac:dyDescent="0.25">
      <c r="A1" s="7" t="s">
        <v>14</v>
      </c>
      <c r="B1"/>
      <c r="E1"/>
      <c r="F1"/>
      <c r="G1"/>
      <c r="H1"/>
      <c r="I1"/>
      <c r="J1"/>
      <c r="K1"/>
      <c r="L1"/>
    </row>
    <row r="2" spans="1:18" x14ac:dyDescent="0.25">
      <c r="A2" s="7" t="s">
        <v>58</v>
      </c>
      <c r="B2"/>
      <c r="E2"/>
      <c r="F2"/>
      <c r="G2"/>
      <c r="H2"/>
      <c r="I2"/>
      <c r="J2"/>
      <c r="K2"/>
      <c r="L2"/>
    </row>
    <row r="3" spans="1:18" x14ac:dyDescent="0.25">
      <c r="A3" s="7"/>
      <c r="B3"/>
      <c r="E3"/>
      <c r="F3"/>
      <c r="G3"/>
      <c r="H3"/>
      <c r="I3"/>
      <c r="J3"/>
      <c r="K3"/>
      <c r="L3"/>
    </row>
    <row r="4" spans="1:18" ht="15.95" customHeight="1" thickBot="1" x14ac:dyDescent="0.3">
      <c r="A4" s="7"/>
      <c r="B4"/>
      <c r="D4" s="10" t="s">
        <v>1127</v>
      </c>
      <c r="E4" s="10" t="s">
        <v>1128</v>
      </c>
      <c r="F4" s="10" t="s">
        <v>1129</v>
      </c>
      <c r="G4" s="10"/>
      <c r="H4" s="10" t="s">
        <v>61</v>
      </c>
      <c r="I4" s="10" t="s">
        <v>62</v>
      </c>
      <c r="J4" s="9" t="s">
        <v>63</v>
      </c>
      <c r="K4" s="9" t="s">
        <v>1130</v>
      </c>
      <c r="L4" s="10" t="s">
        <v>1131</v>
      </c>
    </row>
    <row r="5" spans="1:18" ht="15.95" customHeight="1" thickBot="1" x14ac:dyDescent="0.3">
      <c r="A5" s="7"/>
      <c r="B5"/>
      <c r="D5" s="82" t="s">
        <v>1132</v>
      </c>
      <c r="E5" s="83"/>
      <c r="F5" s="84"/>
      <c r="G5" s="15"/>
      <c r="H5" s="85" t="s">
        <v>1133</v>
      </c>
      <c r="I5" s="86"/>
      <c r="J5" s="86"/>
      <c r="K5" s="86"/>
      <c r="L5" s="87"/>
      <c r="N5" s="80"/>
      <c r="O5" s="81"/>
      <c r="P5" s="81"/>
    </row>
    <row r="6" spans="1:18" s="12" customFormat="1" ht="33.75" customHeight="1" x14ac:dyDescent="0.15">
      <c r="B6" s="13" t="s">
        <v>66</v>
      </c>
      <c r="C6" s="7" t="s">
        <v>67</v>
      </c>
      <c r="D6" s="13" t="s">
        <v>68</v>
      </c>
      <c r="E6" s="11" t="s">
        <v>69</v>
      </c>
      <c r="F6" s="11" t="s">
        <v>1134</v>
      </c>
      <c r="G6" s="11"/>
      <c r="H6" s="11" t="s">
        <v>1135</v>
      </c>
      <c r="I6" s="11" t="s">
        <v>1136</v>
      </c>
      <c r="J6" s="11" t="s">
        <v>1137</v>
      </c>
      <c r="K6" s="11" t="s">
        <v>1138</v>
      </c>
      <c r="L6" s="11" t="s">
        <v>73</v>
      </c>
      <c r="N6" s="47"/>
      <c r="O6" s="47"/>
      <c r="P6" s="47"/>
      <c r="Q6" s="7"/>
    </row>
    <row r="7" spans="1:18" x14ac:dyDescent="0.25">
      <c r="A7" s="17" t="s">
        <v>1139</v>
      </c>
      <c r="B7"/>
      <c r="E7"/>
      <c r="F7"/>
      <c r="G7"/>
      <c r="H7"/>
      <c r="I7"/>
      <c r="J7"/>
      <c r="K7"/>
      <c r="L7"/>
    </row>
    <row r="8" spans="1:18" x14ac:dyDescent="0.25">
      <c r="B8"/>
      <c r="D8" s="9"/>
      <c r="E8"/>
      <c r="F8"/>
      <c r="G8"/>
      <c r="H8"/>
      <c r="I8"/>
      <c r="J8"/>
      <c r="K8"/>
      <c r="L8"/>
    </row>
    <row r="9" spans="1:18" x14ac:dyDescent="0.25">
      <c r="B9" s="8" t="s">
        <v>1140</v>
      </c>
      <c r="C9" s="18" t="s">
        <v>1141</v>
      </c>
      <c r="D9" s="9">
        <v>0.74800788697372522</v>
      </c>
      <c r="E9" s="9">
        <v>0.25899088893854161</v>
      </c>
      <c r="F9" s="9">
        <v>1.01</v>
      </c>
      <c r="H9" s="9">
        <v>94.56896828740436</v>
      </c>
      <c r="I9" s="9">
        <v>37.915520578808213</v>
      </c>
      <c r="J9" s="9">
        <v>3.4626175197790205</v>
      </c>
      <c r="K9" s="9">
        <v>0.86393821134031312</v>
      </c>
      <c r="L9" s="9">
        <v>136.81</v>
      </c>
      <c r="M9" s="9"/>
      <c r="N9" s="9"/>
      <c r="O9" s="9"/>
      <c r="P9" s="9"/>
      <c r="R9" s="48"/>
    </row>
    <row r="10" spans="1:18" x14ac:dyDescent="0.25">
      <c r="B10" s="8" t="s">
        <v>1142</v>
      </c>
      <c r="C10" s="18" t="s">
        <v>1143</v>
      </c>
      <c r="D10" s="9">
        <v>0.83691094672652</v>
      </c>
      <c r="E10" s="9">
        <v>0.28977276019378595</v>
      </c>
      <c r="F10" s="9">
        <v>1.1299999999999999</v>
      </c>
      <c r="H10" s="9">
        <v>110.41389115934165</v>
      </c>
      <c r="I10" s="9">
        <v>34.537590556271169</v>
      </c>
      <c r="J10" s="9">
        <v>3.4626175197790205</v>
      </c>
      <c r="K10" s="9">
        <v>0.94911521809217503</v>
      </c>
      <c r="L10" s="9">
        <v>149.36000000000001</v>
      </c>
      <c r="M10" s="14"/>
      <c r="N10" s="9"/>
      <c r="O10" s="9"/>
      <c r="P10" s="9"/>
      <c r="R10" s="48"/>
    </row>
    <row r="11" spans="1:18" x14ac:dyDescent="0.25">
      <c r="B11" s="8" t="s">
        <v>1144</v>
      </c>
      <c r="C11" s="18" t="s">
        <v>1145</v>
      </c>
      <c r="D11" s="9">
        <v>1.4997306696674868</v>
      </c>
      <c r="E11" s="9">
        <v>0.51926802654050142</v>
      </c>
      <c r="F11" s="9">
        <v>2.02</v>
      </c>
      <c r="H11" s="9">
        <v>210.35279402011909</v>
      </c>
      <c r="I11" s="9">
        <v>54.542057468351999</v>
      </c>
      <c r="J11" s="9">
        <v>4.5879682137072031</v>
      </c>
      <c r="K11" s="9">
        <v>0.71722379959842286</v>
      </c>
      <c r="L11" s="9">
        <v>270.2</v>
      </c>
      <c r="M11" s="14"/>
      <c r="N11" s="9"/>
      <c r="O11" s="9"/>
      <c r="P11" s="9"/>
      <c r="R11" s="48"/>
    </row>
    <row r="12" spans="1:18" x14ac:dyDescent="0.25">
      <c r="B12" s="8" t="s">
        <v>1146</v>
      </c>
      <c r="C12" s="18" t="s">
        <v>1147</v>
      </c>
      <c r="D12" s="9">
        <v>1.6097646485411488</v>
      </c>
      <c r="E12" s="9">
        <v>0.55736628525971121</v>
      </c>
      <c r="F12" s="9">
        <v>2.17</v>
      </c>
      <c r="H12" s="9">
        <v>223.55370999148241</v>
      </c>
      <c r="I12" s="9">
        <v>57.018927211639983</v>
      </c>
      <c r="J12" s="9">
        <v>4.5879682137072031</v>
      </c>
      <c r="K12" s="9">
        <v>0.83831353199815672</v>
      </c>
      <c r="L12" s="9">
        <v>286</v>
      </c>
      <c r="M12" s="14"/>
      <c r="N12" s="9"/>
      <c r="O12" s="9"/>
      <c r="P12" s="9"/>
      <c r="R12" s="48"/>
    </row>
    <row r="13" spans="1:18" x14ac:dyDescent="0.25">
      <c r="B13" s="8" t="s">
        <v>1148</v>
      </c>
      <c r="C13" s="18" t="s">
        <v>1149</v>
      </c>
      <c r="D13" s="9">
        <v>1.3215144900628284</v>
      </c>
      <c r="E13" s="9">
        <v>0.45756230447147372</v>
      </c>
      <c r="F13" s="9">
        <v>1.78</v>
      </c>
      <c r="H13" s="9">
        <v>182.75459080306589</v>
      </c>
      <c r="I13" s="9">
        <v>50.657558242959539</v>
      </c>
      <c r="J13" s="9">
        <v>5.0099747239302701</v>
      </c>
      <c r="K13" s="9">
        <v>0.71722379959842286</v>
      </c>
      <c r="L13" s="9">
        <v>239.14</v>
      </c>
      <c r="M13" s="14"/>
      <c r="N13" s="9"/>
      <c r="O13" s="9"/>
      <c r="P13" s="9"/>
      <c r="R13" s="48"/>
    </row>
    <row r="14" spans="1:18" x14ac:dyDescent="0.25">
      <c r="B14" s="8" t="s">
        <v>1150</v>
      </c>
      <c r="C14" s="18" t="s">
        <v>1151</v>
      </c>
      <c r="D14" s="9">
        <v>1.4407270553465112</v>
      </c>
      <c r="E14" s="9">
        <v>0.49883856477987559</v>
      </c>
      <c r="F14" s="9">
        <v>1.94</v>
      </c>
      <c r="H14" s="9">
        <v>198.95485785820696</v>
      </c>
      <c r="I14" s="9">
        <v>51.369520824054206</v>
      </c>
      <c r="J14" s="9">
        <v>5.0099747239302701</v>
      </c>
      <c r="K14" s="9">
        <v>0.83831353199815672</v>
      </c>
      <c r="L14" s="9">
        <v>256.17</v>
      </c>
      <c r="M14" s="14"/>
      <c r="N14" s="9"/>
      <c r="O14" s="9"/>
      <c r="P14" s="9"/>
      <c r="R14" s="48"/>
    </row>
    <row r="15" spans="1:18" x14ac:dyDescent="0.25">
      <c r="B15" s="8" t="s">
        <v>1152</v>
      </c>
      <c r="C15" s="18" t="s">
        <v>1153</v>
      </c>
      <c r="D15" s="9">
        <v>1.8344421264671058</v>
      </c>
      <c r="E15" s="9">
        <v>0.63515880689733029</v>
      </c>
      <c r="F15" s="9">
        <v>2.4700000000000002</v>
      </c>
      <c r="H15" s="9">
        <v>263.7213638881218</v>
      </c>
      <c r="I15" s="9">
        <v>60.137610286585272</v>
      </c>
      <c r="J15" s="9">
        <v>5.0099747239302701</v>
      </c>
      <c r="K15" s="9">
        <v>0.71722379959842286</v>
      </c>
      <c r="L15" s="9">
        <v>329.59</v>
      </c>
      <c r="M15" s="14"/>
      <c r="N15" s="9"/>
      <c r="O15" s="9"/>
      <c r="P15" s="9"/>
      <c r="R15" s="48"/>
    </row>
    <row r="16" spans="1:18" x14ac:dyDescent="0.25">
      <c r="B16" s="8" t="s">
        <v>1154</v>
      </c>
      <c r="C16" s="18" t="s">
        <v>1155</v>
      </c>
      <c r="D16" s="9">
        <v>1.9823650555549173</v>
      </c>
      <c r="E16" s="9">
        <v>0.68637576806313005</v>
      </c>
      <c r="F16" s="9">
        <v>2.67</v>
      </c>
      <c r="H16" s="9">
        <v>282.29699707702372</v>
      </c>
      <c r="I16" s="9">
        <v>62.60606220553904</v>
      </c>
      <c r="J16" s="9">
        <v>5.0099747239302701</v>
      </c>
      <c r="K16" s="9">
        <v>0.83831353199815672</v>
      </c>
      <c r="L16" s="9">
        <v>350.75</v>
      </c>
      <c r="M16" s="14"/>
      <c r="N16" s="9"/>
      <c r="O16" s="9"/>
      <c r="P16" s="9"/>
      <c r="R16" s="48"/>
    </row>
    <row r="17" spans="2:18" x14ac:dyDescent="0.25">
      <c r="B17" s="8" t="s">
        <v>1156</v>
      </c>
      <c r="C17" s="18" t="s">
        <v>1157</v>
      </c>
      <c r="D17" s="9">
        <v>2.4384596140277668</v>
      </c>
      <c r="E17" s="9">
        <v>0.84429433709964086</v>
      </c>
      <c r="F17" s="9">
        <v>3.28</v>
      </c>
      <c r="H17" s="9">
        <v>353.0063647018772</v>
      </c>
      <c r="I17" s="9">
        <v>76.999619931751241</v>
      </c>
      <c r="J17" s="9">
        <v>5.0099747239302701</v>
      </c>
      <c r="K17" s="9">
        <v>0.44521063261351368</v>
      </c>
      <c r="L17" s="9">
        <v>435.46</v>
      </c>
      <c r="M17" s="14"/>
      <c r="N17" s="9"/>
      <c r="O17" s="9"/>
      <c r="P17" s="9"/>
      <c r="R17" s="48"/>
    </row>
    <row r="18" spans="2:18" x14ac:dyDescent="0.25">
      <c r="B18" s="8" t="s">
        <v>1158</v>
      </c>
      <c r="C18" s="18" t="s">
        <v>1159</v>
      </c>
      <c r="D18" s="9">
        <v>2.5510701794890487</v>
      </c>
      <c r="E18" s="9">
        <v>0.88328471535712794</v>
      </c>
      <c r="F18" s="9">
        <v>3.43</v>
      </c>
      <c r="H18" s="9">
        <v>365.9383140451605</v>
      </c>
      <c r="I18" s="9">
        <v>80.134743249185874</v>
      </c>
      <c r="J18" s="9">
        <v>5.0099747239302701</v>
      </c>
      <c r="K18" s="9">
        <v>0.52782703866550607</v>
      </c>
      <c r="L18" s="9">
        <v>451.61</v>
      </c>
      <c r="M18" s="14"/>
      <c r="N18" s="9"/>
      <c r="O18" s="9"/>
      <c r="P18" s="9"/>
      <c r="R18" s="48"/>
    </row>
    <row r="19" spans="2:18" x14ac:dyDescent="0.25">
      <c r="B19" s="8" t="s">
        <v>1160</v>
      </c>
      <c r="C19" s="18" t="s">
        <v>1161</v>
      </c>
      <c r="D19" s="9">
        <v>1.3085741848999055</v>
      </c>
      <c r="E19" s="9">
        <v>0.45308184217201808</v>
      </c>
      <c r="F19" s="9">
        <v>1.76</v>
      </c>
      <c r="H19" s="9">
        <v>177.55003916815463</v>
      </c>
      <c r="I19" s="9">
        <v>53.698970966562058</v>
      </c>
      <c r="J19" s="9">
        <v>4.111858304737587</v>
      </c>
      <c r="K19" s="9">
        <v>0.43699965863540269</v>
      </c>
      <c r="L19" s="9">
        <v>235.8</v>
      </c>
      <c r="M19" s="14"/>
      <c r="N19" s="9"/>
      <c r="O19" s="9"/>
      <c r="P19" s="9"/>
      <c r="R19" s="48"/>
    </row>
    <row r="20" spans="2:18" x14ac:dyDescent="0.25">
      <c r="B20" s="8" t="s">
        <v>1162</v>
      </c>
      <c r="C20" s="18" t="s">
        <v>1163</v>
      </c>
      <c r="D20" s="9">
        <v>1.7796133462372037</v>
      </c>
      <c r="E20" s="9">
        <v>0.61617484325410077</v>
      </c>
      <c r="F20" s="9">
        <v>2.4</v>
      </c>
      <c r="H20" s="9">
        <v>238.51405239897775</v>
      </c>
      <c r="I20" s="9">
        <v>59.675720974103285</v>
      </c>
      <c r="J20" s="9">
        <v>4.111858304737587</v>
      </c>
      <c r="K20" s="9">
        <v>0.52375694380566651</v>
      </c>
      <c r="L20" s="9">
        <v>302.83</v>
      </c>
      <c r="M20" s="14"/>
      <c r="N20" s="9"/>
      <c r="O20" s="9"/>
      <c r="P20" s="9"/>
      <c r="R20" s="48"/>
    </row>
    <row r="21" spans="2:18" x14ac:dyDescent="0.25">
      <c r="B21" s="8" t="s">
        <v>1164</v>
      </c>
      <c r="C21" s="18" t="s">
        <v>1165</v>
      </c>
      <c r="D21" s="9">
        <v>2.9293304046998703</v>
      </c>
      <c r="E21" s="9">
        <v>1.0142538584416914</v>
      </c>
      <c r="F21" s="9">
        <v>3.94</v>
      </c>
      <c r="H21" s="9">
        <v>422.85217605795731</v>
      </c>
      <c r="I21" s="9">
        <v>93.744753170762408</v>
      </c>
      <c r="J21" s="9">
        <v>5.0099747239302701</v>
      </c>
      <c r="K21" s="9">
        <v>0.71722379959842286</v>
      </c>
      <c r="L21" s="9">
        <v>522.32000000000005</v>
      </c>
      <c r="M21" s="14"/>
      <c r="N21" s="9"/>
      <c r="O21" s="9"/>
      <c r="P21" s="9"/>
      <c r="R21" s="48"/>
    </row>
    <row r="22" spans="2:18" x14ac:dyDescent="0.25">
      <c r="B22" s="8" t="s">
        <v>1166</v>
      </c>
      <c r="C22" s="18" t="s">
        <v>1167</v>
      </c>
      <c r="D22" s="9">
        <v>2.8835564578861841</v>
      </c>
      <c r="E22" s="9">
        <v>0.99840504804550023</v>
      </c>
      <c r="F22" s="9">
        <v>3.88</v>
      </c>
      <c r="H22" s="9">
        <v>415.93106178838769</v>
      </c>
      <c r="I22" s="9">
        <v>94.199760977726115</v>
      </c>
      <c r="J22" s="9">
        <v>5.0099747239302701</v>
      </c>
      <c r="K22" s="9">
        <v>0.83831353199815672</v>
      </c>
      <c r="L22" s="9">
        <v>515.98</v>
      </c>
      <c r="M22" s="14"/>
      <c r="N22" s="9"/>
      <c r="O22" s="9"/>
      <c r="P22" s="9"/>
      <c r="R22" s="48"/>
    </row>
    <row r="23" spans="2:18" x14ac:dyDescent="0.25">
      <c r="C23" s="18"/>
      <c r="D23" s="9"/>
      <c r="M23" s="14"/>
      <c r="N23" s="9"/>
      <c r="O23" s="9"/>
      <c r="P23" s="9"/>
      <c r="R23" s="48"/>
    </row>
    <row r="24" spans="2:18" x14ac:dyDescent="0.25">
      <c r="B24" s="8" t="s">
        <v>1168</v>
      </c>
      <c r="C24" s="18" t="s">
        <v>1169</v>
      </c>
      <c r="D24" s="9">
        <v>0.79487106281374054</v>
      </c>
      <c r="E24" s="9">
        <v>0.27521683492206994</v>
      </c>
      <c r="F24" s="9">
        <v>1.07</v>
      </c>
      <c r="H24" s="9">
        <v>100.24194997400738</v>
      </c>
      <c r="I24" s="9">
        <v>40.893006467407595</v>
      </c>
      <c r="J24" s="9">
        <v>34.020217131828872</v>
      </c>
      <c r="K24" s="9">
        <v>2.8106789808938188</v>
      </c>
      <c r="L24" s="9">
        <v>177.97</v>
      </c>
      <c r="M24" s="14"/>
      <c r="N24" s="9"/>
      <c r="O24" s="9"/>
      <c r="P24" s="9"/>
      <c r="R24" s="48"/>
    </row>
    <row r="25" spans="2:18" x14ac:dyDescent="0.25">
      <c r="B25" s="8" t="s">
        <v>1170</v>
      </c>
      <c r="C25" s="18" t="s">
        <v>1171</v>
      </c>
      <c r="D25" s="9">
        <v>0.98494818451431565</v>
      </c>
      <c r="E25" s="9">
        <v>0.34102929970138918</v>
      </c>
      <c r="F25" s="9">
        <v>1.33</v>
      </c>
      <c r="H25" s="9">
        <v>121.5514936547695</v>
      </c>
      <c r="I25" s="9">
        <v>46.743116431176418</v>
      </c>
      <c r="J25" s="9">
        <v>34.528789080046415</v>
      </c>
      <c r="K25" s="9">
        <v>3.0877881761932091</v>
      </c>
      <c r="L25" s="9">
        <v>205.91</v>
      </c>
      <c r="M25" s="14"/>
      <c r="N25" s="9"/>
      <c r="O25" s="9"/>
      <c r="P25" s="9"/>
      <c r="R25" s="48"/>
    </row>
    <row r="26" spans="2:18" x14ac:dyDescent="0.25">
      <c r="B26" s="8" t="s">
        <v>1172</v>
      </c>
      <c r="C26" s="18" t="s">
        <v>1173</v>
      </c>
      <c r="D26" s="9">
        <v>1.5513891486612286</v>
      </c>
      <c r="E26" s="9">
        <v>0.53715430237902362</v>
      </c>
      <c r="F26" s="9">
        <v>2.09</v>
      </c>
      <c r="H26" s="9">
        <v>215.98300620081011</v>
      </c>
      <c r="I26" s="9">
        <v>58.627183018520576</v>
      </c>
      <c r="J26" s="9">
        <v>33.511364400758026</v>
      </c>
      <c r="K26" s="9">
        <v>4.0757297501088932</v>
      </c>
      <c r="L26" s="9">
        <v>312.2</v>
      </c>
      <c r="M26" s="14"/>
      <c r="N26" s="9"/>
      <c r="O26" s="9"/>
      <c r="P26" s="9"/>
      <c r="R26" s="48"/>
    </row>
    <row r="27" spans="2:18" x14ac:dyDescent="0.25">
      <c r="B27" s="8" t="s">
        <v>1174</v>
      </c>
      <c r="C27" s="18" t="s">
        <v>1175</v>
      </c>
      <c r="D27" s="9">
        <v>1.7296760348934841</v>
      </c>
      <c r="E27" s="9">
        <v>0.59888450597111276</v>
      </c>
      <c r="F27" s="9">
        <v>2.33</v>
      </c>
      <c r="H27" s="9">
        <v>236.52189335722687</v>
      </c>
      <c r="I27" s="9">
        <v>63.251476936412885</v>
      </c>
      <c r="J27" s="9">
        <v>34.539609759795738</v>
      </c>
      <c r="K27" s="9">
        <v>4.7504433479895534</v>
      </c>
      <c r="L27" s="9">
        <v>339.06</v>
      </c>
      <c r="M27" s="14"/>
      <c r="N27" s="9"/>
      <c r="O27" s="9"/>
      <c r="P27" s="9"/>
      <c r="R27" s="48"/>
    </row>
    <row r="28" spans="2:18" x14ac:dyDescent="0.25">
      <c r="B28" s="8" t="s">
        <v>1176</v>
      </c>
      <c r="C28" s="18" t="s">
        <v>1177</v>
      </c>
      <c r="D28" s="9">
        <v>1.4100683737921911</v>
      </c>
      <c r="E28" s="9">
        <v>0.48822327672247023</v>
      </c>
      <c r="F28" s="9">
        <v>1.9</v>
      </c>
      <c r="H28" s="9">
        <v>194.72758587070632</v>
      </c>
      <c r="I28" s="9">
        <v>55.323958735431454</v>
      </c>
      <c r="J28" s="9">
        <v>33.424798962763546</v>
      </c>
      <c r="K28" s="9">
        <v>4.0874493519170674</v>
      </c>
      <c r="L28" s="9">
        <v>287.56</v>
      </c>
      <c r="M28" s="14"/>
      <c r="N28" s="9"/>
      <c r="O28" s="9"/>
      <c r="P28" s="9"/>
      <c r="R28" s="48"/>
    </row>
    <row r="29" spans="2:18" x14ac:dyDescent="0.25">
      <c r="B29" s="8" t="s">
        <v>1178</v>
      </c>
      <c r="C29" s="18" t="s">
        <v>1179</v>
      </c>
      <c r="D29" s="9">
        <v>1.5948263155732583</v>
      </c>
      <c r="E29" s="9">
        <v>0.55219402410847329</v>
      </c>
      <c r="F29" s="9">
        <v>2.15</v>
      </c>
      <c r="H29" s="9">
        <v>214.71618456045908</v>
      </c>
      <c r="I29" s="9">
        <v>61.089300329349513</v>
      </c>
      <c r="J29" s="9">
        <v>35.297057342247392</v>
      </c>
      <c r="K29" s="9">
        <v>4.7504433479895534</v>
      </c>
      <c r="L29" s="9">
        <v>315.85000000000002</v>
      </c>
      <c r="M29" s="14"/>
      <c r="N29" s="9"/>
      <c r="O29" s="9"/>
      <c r="P29" s="9"/>
      <c r="R29" s="48"/>
    </row>
    <row r="30" spans="2:18" x14ac:dyDescent="0.25">
      <c r="B30" s="8" t="s">
        <v>1180</v>
      </c>
      <c r="C30" s="18" t="s">
        <v>1181</v>
      </c>
      <c r="D30" s="9">
        <v>1.8653734592298481</v>
      </c>
      <c r="E30" s="9">
        <v>0.64586849794174817</v>
      </c>
      <c r="F30" s="9">
        <v>2.5099999999999998</v>
      </c>
      <c r="H30" s="9">
        <v>264.71927058800674</v>
      </c>
      <c r="I30" s="9">
        <v>65.380103895336447</v>
      </c>
      <c r="J30" s="9">
        <v>34.507147720547813</v>
      </c>
      <c r="K30" s="9">
        <v>4.0759877995325695</v>
      </c>
      <c r="L30" s="9">
        <v>368.68</v>
      </c>
      <c r="M30" s="14"/>
      <c r="N30" s="9"/>
      <c r="O30" s="9"/>
      <c r="P30" s="9"/>
      <c r="R30" s="48"/>
    </row>
    <row r="31" spans="2:18" x14ac:dyDescent="0.25">
      <c r="B31" s="8" t="s">
        <v>1182</v>
      </c>
      <c r="C31" s="18" t="s">
        <v>1183</v>
      </c>
      <c r="D31" s="9">
        <v>2.1449033970975728</v>
      </c>
      <c r="E31" s="9">
        <v>0.74265318210623543</v>
      </c>
      <c r="F31" s="9">
        <v>2.89</v>
      </c>
      <c r="H31" s="9">
        <v>296.50454959753068</v>
      </c>
      <c r="I31" s="9">
        <v>73.0325295084142</v>
      </c>
      <c r="J31" s="9">
        <v>36.379125317178335</v>
      </c>
      <c r="K31" s="9">
        <v>4.7504433479895534</v>
      </c>
      <c r="L31" s="9">
        <v>410.67</v>
      </c>
      <c r="M31" s="14"/>
      <c r="N31" s="9"/>
      <c r="O31" s="9"/>
      <c r="P31" s="9"/>
      <c r="R31" s="48"/>
    </row>
    <row r="32" spans="2:18" x14ac:dyDescent="0.25">
      <c r="B32" s="8" t="s">
        <v>1184</v>
      </c>
      <c r="C32" s="18" t="s">
        <v>1185</v>
      </c>
      <c r="D32" s="9">
        <v>2.4784604799082262</v>
      </c>
      <c r="E32" s="9">
        <v>0.85814427102828594</v>
      </c>
      <c r="F32" s="9">
        <v>3.34</v>
      </c>
      <c r="H32" s="9">
        <v>359.65521894014825</v>
      </c>
      <c r="I32" s="9">
        <v>78.589312935608916</v>
      </c>
      <c r="J32" s="9">
        <v>35.567012770273507</v>
      </c>
      <c r="K32" s="9">
        <v>5.1431034292480788</v>
      </c>
      <c r="L32" s="9">
        <v>478.95</v>
      </c>
      <c r="M32" s="14"/>
      <c r="N32" s="9"/>
      <c r="O32" s="9"/>
      <c r="P32" s="9"/>
      <c r="R32" s="48"/>
    </row>
    <row r="33" spans="1:18" x14ac:dyDescent="0.25">
      <c r="B33" s="8" t="s">
        <v>1186</v>
      </c>
      <c r="C33" s="18" t="s">
        <v>1187</v>
      </c>
      <c r="D33" s="9">
        <v>2.680177963313739</v>
      </c>
      <c r="E33" s="9">
        <v>0.92798710457513944</v>
      </c>
      <c r="F33" s="9">
        <v>3.61</v>
      </c>
      <c r="H33" s="9">
        <v>378.92705480175943</v>
      </c>
      <c r="I33" s="9">
        <v>87.288582730044183</v>
      </c>
      <c r="J33" s="9">
        <v>37.428731252861347</v>
      </c>
      <c r="K33" s="9">
        <v>6.0700109446533164</v>
      </c>
      <c r="L33" s="9">
        <v>509.71</v>
      </c>
      <c r="M33" s="14"/>
      <c r="N33" s="9"/>
      <c r="O33" s="9"/>
      <c r="P33" s="9"/>
      <c r="R33" s="48"/>
    </row>
    <row r="34" spans="1:18" x14ac:dyDescent="0.25">
      <c r="B34" s="8" t="s">
        <v>1188</v>
      </c>
      <c r="C34" s="18" t="s">
        <v>1189</v>
      </c>
      <c r="D34" s="9">
        <v>1.3184516068762573</v>
      </c>
      <c r="E34" s="9">
        <v>0.45650180918389838</v>
      </c>
      <c r="F34" s="9">
        <v>1.77</v>
      </c>
      <c r="H34" s="9">
        <v>179.10099733347536</v>
      </c>
      <c r="I34" s="9">
        <v>55.530447183105196</v>
      </c>
      <c r="J34" s="9">
        <v>32.548043120216171</v>
      </c>
      <c r="K34" s="9">
        <v>5.4187365503890073</v>
      </c>
      <c r="L34" s="9">
        <v>272.60000000000002</v>
      </c>
      <c r="M34" s="14"/>
      <c r="N34" s="9"/>
      <c r="O34" s="9"/>
      <c r="P34" s="9"/>
      <c r="R34" s="48"/>
    </row>
    <row r="35" spans="1:18" x14ac:dyDescent="0.25">
      <c r="B35" s="8" t="s">
        <v>1190</v>
      </c>
      <c r="C35" s="18" t="s">
        <v>1191</v>
      </c>
      <c r="D35" s="9">
        <v>1.8802041611393994</v>
      </c>
      <c r="E35" s="9">
        <v>0.6510034928235231</v>
      </c>
      <c r="F35" s="9">
        <v>2.5299999999999998</v>
      </c>
      <c r="H35" s="9">
        <v>247.76211120743812</v>
      </c>
      <c r="I35" s="9">
        <v>65.673829380311517</v>
      </c>
      <c r="J35" s="9">
        <v>44.234938815176989</v>
      </c>
      <c r="K35" s="9">
        <v>6.4526855476858085</v>
      </c>
      <c r="L35" s="9">
        <v>364.12</v>
      </c>
      <c r="M35" s="14"/>
      <c r="N35" s="9"/>
      <c r="O35" s="9"/>
      <c r="P35" s="9"/>
      <c r="R35" s="48"/>
    </row>
    <row r="36" spans="1:18" x14ac:dyDescent="0.25">
      <c r="B36" s="8" t="s">
        <v>1192</v>
      </c>
      <c r="C36" s="18" t="s">
        <v>1193</v>
      </c>
      <c r="D36" s="9">
        <v>2.9405528198395183</v>
      </c>
      <c r="E36" s="9">
        <v>1.018139517033894</v>
      </c>
      <c r="F36" s="9">
        <v>3.96</v>
      </c>
      <c r="H36" s="9">
        <v>423.71104063567077</v>
      </c>
      <c r="I36" s="9">
        <v>95.036874809372549</v>
      </c>
      <c r="J36" s="9">
        <v>35.535112296732201</v>
      </c>
      <c r="K36" s="9">
        <v>4.0642681977243953</v>
      </c>
      <c r="L36" s="9">
        <v>558.35</v>
      </c>
      <c r="M36" s="14"/>
      <c r="N36" s="9"/>
      <c r="O36" s="9"/>
      <c r="P36" s="9"/>
      <c r="R36" s="48"/>
    </row>
    <row r="37" spans="1:18" x14ac:dyDescent="0.25">
      <c r="B37" s="8" t="s">
        <v>1194</v>
      </c>
      <c r="C37" s="18" t="s">
        <v>1195</v>
      </c>
      <c r="D37" s="9">
        <v>2.98663056134074</v>
      </c>
      <c r="E37" s="9">
        <v>1.0340935135618758</v>
      </c>
      <c r="F37" s="9">
        <v>4.0199999999999996</v>
      </c>
      <c r="H37" s="9">
        <v>429.86363663134313</v>
      </c>
      <c r="I37" s="9">
        <v>95.672028259922854</v>
      </c>
      <c r="J37" s="9">
        <v>37.428731252861347</v>
      </c>
      <c r="K37" s="9">
        <v>4.7504433479895534</v>
      </c>
      <c r="L37" s="9">
        <v>567.71</v>
      </c>
      <c r="M37" s="14"/>
      <c r="N37" s="9"/>
      <c r="O37" s="9"/>
      <c r="P37" s="9"/>
      <c r="R37" s="48"/>
    </row>
    <row r="38" spans="1:18" x14ac:dyDescent="0.25">
      <c r="A38" s="17"/>
      <c r="C38" s="18"/>
      <c r="D38" s="9"/>
      <c r="M38" s="14"/>
      <c r="N38" s="9"/>
      <c r="O38" s="9"/>
      <c r="P38" s="9"/>
      <c r="R38" s="48"/>
    </row>
    <row r="39" spans="1:18" x14ac:dyDescent="0.25">
      <c r="A39" s="5" t="s">
        <v>1196</v>
      </c>
      <c r="C39" s="18"/>
      <c r="D39" s="9"/>
      <c r="M39" s="14"/>
      <c r="N39" s="9"/>
      <c r="O39" s="9"/>
      <c r="P39" s="9"/>
      <c r="R39" s="48"/>
    </row>
    <row r="40" spans="1:18" x14ac:dyDescent="0.25">
      <c r="B40" s="8" t="s">
        <v>1197</v>
      </c>
      <c r="C40" s="18" t="s">
        <v>1198</v>
      </c>
      <c r="D40" s="9">
        <v>0.79487106281374054</v>
      </c>
      <c r="E40" s="9">
        <v>0.27521683492206994</v>
      </c>
      <c r="F40" s="9">
        <v>1.07</v>
      </c>
      <c r="H40" s="9">
        <v>100.24194997400738</v>
      </c>
      <c r="I40" s="9">
        <v>40.911600162993608</v>
      </c>
      <c r="J40" s="9">
        <v>38.263976496933516</v>
      </c>
      <c r="K40" s="9">
        <v>3.2593319637595002</v>
      </c>
      <c r="L40" s="9">
        <v>182.68</v>
      </c>
      <c r="M40" s="14"/>
      <c r="N40" s="9"/>
      <c r="O40" s="9"/>
      <c r="P40" s="9"/>
      <c r="R40" s="48"/>
    </row>
    <row r="41" spans="1:18" x14ac:dyDescent="0.25">
      <c r="B41" s="8" t="s">
        <v>1199</v>
      </c>
      <c r="C41" s="18" t="s">
        <v>1200</v>
      </c>
      <c r="D41" s="9">
        <v>1.5513891486612286</v>
      </c>
      <c r="E41" s="9">
        <v>0.53715430237902362</v>
      </c>
      <c r="F41" s="9">
        <v>2.09</v>
      </c>
      <c r="H41" s="9">
        <v>215.98300620081011</v>
      </c>
      <c r="I41" s="9">
        <v>58.646174190493312</v>
      </c>
      <c r="J41" s="9">
        <v>37.679793649652083</v>
      </c>
      <c r="K41" s="9">
        <v>4.7240519960562803</v>
      </c>
      <c r="L41" s="9">
        <v>317.02999999999997</v>
      </c>
      <c r="M41" s="14"/>
      <c r="N41" s="9"/>
      <c r="O41" s="9"/>
      <c r="P41" s="9"/>
      <c r="R41" s="48"/>
    </row>
    <row r="42" spans="1:18" x14ac:dyDescent="0.25">
      <c r="B42" s="8" t="s">
        <v>1201</v>
      </c>
      <c r="C42" s="18" t="s">
        <v>1202</v>
      </c>
      <c r="D42" s="9">
        <v>1.4100683737921911</v>
      </c>
      <c r="E42" s="9">
        <v>0.48822327672247023</v>
      </c>
      <c r="F42" s="9">
        <v>1.9</v>
      </c>
      <c r="H42" s="9">
        <v>194.72758587070632</v>
      </c>
      <c r="I42" s="9">
        <v>55.342829030036583</v>
      </c>
      <c r="J42" s="9">
        <v>37.570259365786811</v>
      </c>
      <c r="K42" s="9">
        <v>4.7240519960562803</v>
      </c>
      <c r="L42" s="9">
        <v>292.36</v>
      </c>
      <c r="M42" s="14"/>
      <c r="N42" s="9"/>
      <c r="O42" s="9"/>
      <c r="P42" s="9"/>
      <c r="R42" s="48"/>
    </row>
    <row r="43" spans="1:18" x14ac:dyDescent="0.25">
      <c r="B43" s="8" t="s">
        <v>1203</v>
      </c>
      <c r="C43" s="18" t="s">
        <v>1204</v>
      </c>
      <c r="D43" s="9">
        <v>1.8653734592298481</v>
      </c>
      <c r="E43" s="9">
        <v>0.64586849794174817</v>
      </c>
      <c r="F43" s="9">
        <v>2.5099999999999998</v>
      </c>
      <c r="H43" s="9">
        <v>264.71927058800674</v>
      </c>
      <c r="I43" s="9">
        <v>65.399614579942778</v>
      </c>
      <c r="J43" s="9">
        <v>38.799477440274821</v>
      </c>
      <c r="K43" s="9">
        <v>4.7240519960562803</v>
      </c>
      <c r="L43" s="9">
        <v>373.64</v>
      </c>
      <c r="M43" s="14"/>
      <c r="N43" s="9"/>
      <c r="O43" s="9"/>
      <c r="P43" s="9"/>
      <c r="R43" s="48"/>
    </row>
    <row r="44" spans="1:18" x14ac:dyDescent="0.25">
      <c r="B44" s="8" t="s">
        <v>1205</v>
      </c>
      <c r="C44" s="18" t="s">
        <v>1206</v>
      </c>
      <c r="D44" s="9">
        <v>2.4784604799082262</v>
      </c>
      <c r="E44" s="9">
        <v>0.85814427102828594</v>
      </c>
      <c r="F44" s="9">
        <v>3.34</v>
      </c>
      <c r="H44" s="9">
        <v>359.65521894014825</v>
      </c>
      <c r="I44" s="9">
        <v>78.609844664710153</v>
      </c>
      <c r="J44" s="9">
        <v>39.967843134837679</v>
      </c>
      <c r="K44" s="9">
        <v>5.9512498609535811</v>
      </c>
      <c r="L44" s="9">
        <v>484.18</v>
      </c>
      <c r="M44" s="14"/>
      <c r="N44" s="9"/>
      <c r="O44" s="9"/>
      <c r="P44" s="9"/>
      <c r="R44" s="48"/>
    </row>
    <row r="45" spans="1:18" x14ac:dyDescent="0.25">
      <c r="C45" s="18"/>
      <c r="D45" s="9"/>
    </row>
    <row r="46" spans="1:18" x14ac:dyDescent="0.25">
      <c r="C46" s="18"/>
      <c r="D46" s="9"/>
    </row>
  </sheetData>
  <sheetProtection sheet="1" objects="1" scenarios="1"/>
  <mergeCells count="3">
    <mergeCell ref="D5:F5"/>
    <mergeCell ref="H5:L5"/>
    <mergeCell ref="N5:P5"/>
  </mergeCells>
  <conditionalFormatting sqref="R9:R44">
    <cfRule type="top10" dxfId="1" priority="1" bottom="1" rank="2"/>
    <cfRule type="top10" dxfId="0" priority="2" rank="2"/>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29FD-3694-4C31-8804-22967883DD90}">
  <sheetPr>
    <tabColor rgb="FFFFC000"/>
  </sheetPr>
  <dimension ref="A1:M311"/>
  <sheetViews>
    <sheetView zoomScaleNormal="100" workbookViewId="0">
      <pane ySplit="4" topLeftCell="A5" activePane="bottomLeft" state="frozen"/>
      <selection activeCell="G9" sqref="G9"/>
      <selection pane="bottomLeft" activeCell="H3" sqref="H3:L3"/>
    </sheetView>
  </sheetViews>
  <sheetFormatPr defaultColWidth="0" defaultRowHeight="15" zeroHeight="1" x14ac:dyDescent="0.25"/>
  <cols>
    <col min="1" max="1" width="9.7109375" customWidth="1"/>
    <col min="2" max="2" width="12.85546875" style="8" customWidth="1"/>
    <col min="3" max="3" width="40.28515625" customWidth="1"/>
    <col min="4" max="4" width="25.7109375" customWidth="1"/>
    <col min="5" max="6" width="25.7109375" style="9" customWidth="1"/>
    <col min="7" max="7" width="1.7109375" style="9" customWidth="1"/>
    <col min="8" max="12" width="25.7109375" style="9" customWidth="1"/>
    <col min="13" max="13" width="0" hidden="1" customWidth="1"/>
    <col min="14" max="16384" width="9.140625" hidden="1"/>
  </cols>
  <sheetData>
    <row r="1" spans="1:13" x14ac:dyDescent="0.25">
      <c r="A1" s="7" t="s">
        <v>1207</v>
      </c>
    </row>
    <row r="2" spans="1:13" ht="15.75" thickBot="1" x14ac:dyDescent="0.3">
      <c r="A2" s="7"/>
      <c r="D2" s="10" t="s">
        <v>1127</v>
      </c>
      <c r="E2" s="10" t="s">
        <v>1128</v>
      </c>
      <c r="F2" s="10" t="s">
        <v>1129</v>
      </c>
      <c r="G2" s="10"/>
      <c r="H2" s="10" t="s">
        <v>61</v>
      </c>
      <c r="I2" s="10" t="s">
        <v>62</v>
      </c>
      <c r="J2" s="9" t="s">
        <v>63</v>
      </c>
      <c r="K2" s="9" t="s">
        <v>1130</v>
      </c>
      <c r="L2" s="10" t="s">
        <v>1131</v>
      </c>
    </row>
    <row r="3" spans="1:13" ht="15.75" thickBot="1" x14ac:dyDescent="0.3">
      <c r="A3" s="7"/>
      <c r="D3" s="82" t="s">
        <v>1132</v>
      </c>
      <c r="E3" s="83"/>
      <c r="F3" s="84"/>
      <c r="G3" s="15"/>
      <c r="H3" s="85" t="s">
        <v>1133</v>
      </c>
      <c r="I3" s="86"/>
      <c r="J3" s="86"/>
      <c r="K3" s="86"/>
      <c r="L3" s="87"/>
    </row>
    <row r="4" spans="1:13" s="12" customFormat="1" ht="15" customHeight="1" x14ac:dyDescent="0.15">
      <c r="B4" s="13" t="s">
        <v>66</v>
      </c>
      <c r="C4" s="7" t="s">
        <v>67</v>
      </c>
      <c r="D4" s="13" t="s">
        <v>68</v>
      </c>
      <c r="E4" s="11" t="s">
        <v>69</v>
      </c>
      <c r="F4" s="11" t="s">
        <v>1134</v>
      </c>
      <c r="G4" s="11"/>
      <c r="H4" s="11" t="s">
        <v>1135</v>
      </c>
      <c r="I4" s="11" t="s">
        <v>1136</v>
      </c>
      <c r="J4" s="11" t="s">
        <v>1137</v>
      </c>
      <c r="K4" s="11" t="s">
        <v>1138</v>
      </c>
      <c r="L4" s="11" t="s">
        <v>73</v>
      </c>
    </row>
    <row r="5" spans="1:13" x14ac:dyDescent="0.25">
      <c r="A5" s="17" t="s">
        <v>1139</v>
      </c>
    </row>
    <row r="6" spans="1:13" x14ac:dyDescent="0.25">
      <c r="D6" s="9"/>
    </row>
    <row r="7" spans="1:13" x14ac:dyDescent="0.25">
      <c r="B7" s="8" t="s">
        <v>1140</v>
      </c>
      <c r="C7" s="18" t="s">
        <v>1141</v>
      </c>
      <c r="D7" s="9">
        <v>0.66551759110105102</v>
      </c>
      <c r="E7" s="9">
        <v>0.22098949535802428</v>
      </c>
      <c r="F7" s="9">
        <v>0.88650708645907528</v>
      </c>
      <c r="H7" s="9">
        <v>71.606076358162355</v>
      </c>
      <c r="I7" s="9">
        <v>29.662024417130656</v>
      </c>
      <c r="J7" s="9">
        <v>3.2</v>
      </c>
      <c r="K7" s="9">
        <v>0.73717369026798252</v>
      </c>
      <c r="L7" s="9">
        <v>105.21</v>
      </c>
      <c r="M7" s="14"/>
    </row>
    <row r="8" spans="1:13" x14ac:dyDescent="0.25">
      <c r="B8" s="8" t="s">
        <v>1142</v>
      </c>
      <c r="C8" s="18" t="s">
        <v>1143</v>
      </c>
      <c r="D8" s="9">
        <v>0.74461642307669729</v>
      </c>
      <c r="E8" s="9">
        <v>0.24725478300096662</v>
      </c>
      <c r="F8" s="9">
        <v>0.99187120607766388</v>
      </c>
      <c r="H8" s="9">
        <v>85.703621430282766</v>
      </c>
      <c r="I8" s="9">
        <v>26.737870965205627</v>
      </c>
      <c r="J8" s="9">
        <v>3.2</v>
      </c>
      <c r="K8" s="9">
        <v>0.80985278649158643</v>
      </c>
      <c r="L8" s="9">
        <v>116.45134518197999</v>
      </c>
      <c r="M8" s="14"/>
    </row>
    <row r="9" spans="1:13" x14ac:dyDescent="0.25">
      <c r="B9" s="8" t="s">
        <v>1144</v>
      </c>
      <c r="C9" s="18" t="s">
        <v>1145</v>
      </c>
      <c r="D9" s="9">
        <v>1.3343403992911795</v>
      </c>
      <c r="E9" s="9">
        <v>0.44307650979943675</v>
      </c>
      <c r="F9" s="9">
        <v>1.7774169090906162</v>
      </c>
      <c r="H9" s="9">
        <v>161.92263244414752</v>
      </c>
      <c r="I9" s="9">
        <v>41.155021012294142</v>
      </c>
      <c r="J9" s="9">
        <v>4.24</v>
      </c>
      <c r="K9" s="9">
        <v>0.61198649180910725</v>
      </c>
      <c r="L9" s="9">
        <v>207.92963994825081</v>
      </c>
      <c r="M9" s="14"/>
    </row>
    <row r="10" spans="1:13" x14ac:dyDescent="0.25">
      <c r="B10" s="8" t="s">
        <v>1146</v>
      </c>
      <c r="C10" s="18" t="s">
        <v>1147</v>
      </c>
      <c r="D10" s="9">
        <v>1.4322398330197919</v>
      </c>
      <c r="E10" s="9">
        <v>0.47558466096600344</v>
      </c>
      <c r="F10" s="9">
        <v>1.9078244939857953</v>
      </c>
      <c r="H10" s="9">
        <v>173.66775164754671</v>
      </c>
      <c r="I10" s="9">
        <v>43.217195697545613</v>
      </c>
      <c r="J10" s="9">
        <v>4.24</v>
      </c>
      <c r="K10" s="9">
        <v>0.71530888653012548</v>
      </c>
      <c r="L10" s="9">
        <v>221.84025623162245</v>
      </c>
      <c r="M10" s="14"/>
    </row>
    <row r="11" spans="1:13" x14ac:dyDescent="0.25">
      <c r="B11" s="8" t="s">
        <v>1148</v>
      </c>
      <c r="C11" s="18" t="s">
        <v>1149</v>
      </c>
      <c r="D11" s="9">
        <v>1.1757778966609223</v>
      </c>
      <c r="E11" s="9">
        <v>0.39042478742949338</v>
      </c>
      <c r="F11" s="9">
        <v>1.5662026840904155</v>
      </c>
      <c r="H11" s="9">
        <v>140.46371751651876</v>
      </c>
      <c r="I11" s="9">
        <v>38.477053182884951</v>
      </c>
      <c r="J11" s="9">
        <v>4.63</v>
      </c>
      <c r="K11" s="9">
        <v>0.61198649180910725</v>
      </c>
      <c r="L11" s="9">
        <v>184.18275719121283</v>
      </c>
      <c r="M11" s="14"/>
    </row>
    <row r="12" spans="1:13" x14ac:dyDescent="0.25">
      <c r="B12" s="8" t="s">
        <v>1150</v>
      </c>
      <c r="C12" s="18" t="s">
        <v>1151</v>
      </c>
      <c r="D12" s="9">
        <v>1.2818437024608553</v>
      </c>
      <c r="E12" s="9">
        <v>0.42564463617863108</v>
      </c>
      <c r="F12" s="9">
        <v>1.7074883386394863</v>
      </c>
      <c r="H12" s="9">
        <v>154.87741942192383</v>
      </c>
      <c r="I12" s="9">
        <v>39.028862136774215</v>
      </c>
      <c r="J12" s="9">
        <v>4.63</v>
      </c>
      <c r="K12" s="9">
        <v>0.71530888653012548</v>
      </c>
      <c r="L12" s="9">
        <v>199.25159044522817</v>
      </c>
      <c r="M12" s="14"/>
    </row>
    <row r="13" spans="1:13" x14ac:dyDescent="0.25">
      <c r="B13" s="8" t="s">
        <v>1152</v>
      </c>
      <c r="C13" s="18" t="s">
        <v>1153</v>
      </c>
      <c r="D13" s="9">
        <v>1.6321398828560241</v>
      </c>
      <c r="E13" s="9">
        <v>0.54196278789465036</v>
      </c>
      <c r="F13" s="9">
        <v>2.1741026707506745</v>
      </c>
      <c r="H13" s="9">
        <v>203.6859286358779</v>
      </c>
      <c r="I13" s="9">
        <v>44.729294157855414</v>
      </c>
      <c r="J13" s="9">
        <v>4.63</v>
      </c>
      <c r="K13" s="9">
        <v>0.61198649180910725</v>
      </c>
      <c r="L13" s="9">
        <v>253.65720928554242</v>
      </c>
      <c r="M13" s="14"/>
    </row>
    <row r="14" spans="1:13" x14ac:dyDescent="0.25">
      <c r="B14" s="8" t="s">
        <v>1154</v>
      </c>
      <c r="C14" s="18" t="s">
        <v>1155</v>
      </c>
      <c r="D14" s="9">
        <v>1.7637498740733895</v>
      </c>
      <c r="E14" s="9">
        <v>0.5856647514972676</v>
      </c>
      <c r="F14" s="9">
        <v>2.3494146255706569</v>
      </c>
      <c r="H14" s="9">
        <v>220.21304134196225</v>
      </c>
      <c r="I14" s="9">
        <v>46.766685650688402</v>
      </c>
      <c r="J14" s="9">
        <v>4.63</v>
      </c>
      <c r="K14" s="9">
        <v>0.71530888653012548</v>
      </c>
      <c r="L14" s="9">
        <v>272.32503587918075</v>
      </c>
      <c r="M14" s="14"/>
    </row>
    <row r="15" spans="1:13" x14ac:dyDescent="0.25">
      <c r="B15" s="8" t="s">
        <v>1156</v>
      </c>
      <c r="C15" s="18" t="s">
        <v>1157</v>
      </c>
      <c r="D15" s="9">
        <v>2.1695463331150178</v>
      </c>
      <c r="E15" s="9">
        <v>0.72041213594028264</v>
      </c>
      <c r="F15" s="9">
        <v>2.8899584690553004</v>
      </c>
      <c r="H15" s="9">
        <v>273.24926128505371</v>
      </c>
      <c r="I15" s="9">
        <v>56.95953431823861</v>
      </c>
      <c r="J15" s="9">
        <v>4.63</v>
      </c>
      <c r="K15" s="9">
        <v>0.37988546018942881</v>
      </c>
      <c r="L15" s="9">
        <v>335.21868106348171</v>
      </c>
      <c r="M15" s="14"/>
    </row>
    <row r="16" spans="1:13" x14ac:dyDescent="0.25">
      <c r="B16" s="8" t="s">
        <v>1158</v>
      </c>
      <c r="C16" s="18" t="s">
        <v>1159</v>
      </c>
      <c r="D16" s="9">
        <v>2.2697382075102563</v>
      </c>
      <c r="E16" s="9">
        <v>0.75368150711490034</v>
      </c>
      <c r="F16" s="9">
        <v>3.0234197146251569</v>
      </c>
      <c r="H16" s="9">
        <v>284.75507549511838</v>
      </c>
      <c r="I16" s="9">
        <v>59.582359447707248</v>
      </c>
      <c r="J16" s="9">
        <v>4.63</v>
      </c>
      <c r="K16" s="9">
        <v>0.45037966929674556</v>
      </c>
      <c r="L16" s="9">
        <v>349.41781461212236</v>
      </c>
      <c r="M16" s="14"/>
    </row>
    <row r="17" spans="2:13" x14ac:dyDescent="0.25">
      <c r="B17" s="8" t="s">
        <v>1160</v>
      </c>
      <c r="C17" s="18" t="s">
        <v>1161</v>
      </c>
      <c r="D17" s="9">
        <v>1.1642646481108527</v>
      </c>
      <c r="E17" s="9">
        <v>0.3866017374890674</v>
      </c>
      <c r="F17" s="9">
        <v>1.5508663855999201</v>
      </c>
      <c r="H17" s="9">
        <v>136.05378549127701</v>
      </c>
      <c r="I17" s="9">
        <v>41.123479188360129</v>
      </c>
      <c r="J17" s="9">
        <v>3.8</v>
      </c>
      <c r="K17" s="9">
        <v>0.37287927165801987</v>
      </c>
      <c r="L17" s="9">
        <v>181.35014395129517</v>
      </c>
      <c r="M17" s="14"/>
    </row>
    <row r="18" spans="2:13" x14ac:dyDescent="0.25">
      <c r="B18" s="8" t="s">
        <v>1162</v>
      </c>
      <c r="C18" s="18" t="s">
        <v>1163</v>
      </c>
      <c r="D18" s="9">
        <v>1.583357619490805</v>
      </c>
      <c r="E18" s="9">
        <v>0.525764316347615</v>
      </c>
      <c r="F18" s="9">
        <v>2.1091219358384201</v>
      </c>
      <c r="H18" s="9">
        <v>190.29468847610772</v>
      </c>
      <c r="I18" s="9">
        <v>46.004730379083163</v>
      </c>
      <c r="J18" s="9">
        <v>3.8</v>
      </c>
      <c r="K18" s="9">
        <v>0.4469067741195385</v>
      </c>
      <c r="L18" s="9">
        <v>240.54632562931042</v>
      </c>
      <c r="M18" s="14"/>
    </row>
    <row r="19" spans="2:13" x14ac:dyDescent="0.25">
      <c r="B19" s="8" t="s">
        <v>1164</v>
      </c>
      <c r="C19" s="18" t="s">
        <v>1165</v>
      </c>
      <c r="D19" s="9">
        <v>2.6062839021153321</v>
      </c>
      <c r="E19" s="9">
        <v>0.86543371954349535</v>
      </c>
      <c r="F19" s="9">
        <v>3.4717176216588275</v>
      </c>
      <c r="H19" s="9">
        <v>327.17895709015221</v>
      </c>
      <c r="I19" s="9">
        <v>69.491579973876711</v>
      </c>
      <c r="J19" s="9">
        <v>4.63</v>
      </c>
      <c r="K19" s="9">
        <v>0.61198649180910725</v>
      </c>
      <c r="L19" s="9">
        <v>401.91252355583799</v>
      </c>
      <c r="M19" s="14"/>
    </row>
    <row r="20" spans="2:13" x14ac:dyDescent="0.25">
      <c r="B20" s="8" t="s">
        <v>1166</v>
      </c>
      <c r="C20" s="18" t="s">
        <v>1167</v>
      </c>
      <c r="D20" s="9">
        <v>2.5655579053054853</v>
      </c>
      <c r="E20" s="9">
        <v>0.85191038431794452</v>
      </c>
      <c r="F20" s="9">
        <v>3.4174682896234296</v>
      </c>
      <c r="H20" s="9">
        <v>321.02110317359194</v>
      </c>
      <c r="I20" s="9">
        <v>69.900751549340626</v>
      </c>
      <c r="J20" s="9">
        <v>4.63</v>
      </c>
      <c r="K20" s="9">
        <v>0.71530888653012548</v>
      </c>
      <c r="L20" s="9">
        <v>396.26716360946267</v>
      </c>
      <c r="M20" s="14"/>
    </row>
    <row r="21" spans="2:13" x14ac:dyDescent="0.25">
      <c r="B21" s="8" t="s">
        <v>1168</v>
      </c>
      <c r="C21" s="18" t="s">
        <v>1169</v>
      </c>
      <c r="D21" s="9">
        <v>0.70721269678044829</v>
      </c>
      <c r="E21" s="9">
        <v>0.23483462956063086</v>
      </c>
      <c r="F21" s="9">
        <v>0.94204732634107913</v>
      </c>
      <c r="H21" s="9">
        <v>75.782332590776221</v>
      </c>
      <c r="I21" s="9">
        <v>31.91680473434122</v>
      </c>
      <c r="J21" s="9">
        <v>31.44</v>
      </c>
      <c r="K21" s="9">
        <v>2.3982717390051693</v>
      </c>
      <c r="L21" s="9">
        <v>141.53740906412261</v>
      </c>
      <c r="M21" s="14"/>
    </row>
    <row r="22" spans="2:13" x14ac:dyDescent="0.25">
      <c r="B22" s="8" t="s">
        <v>1170</v>
      </c>
      <c r="C22" s="18" t="s">
        <v>1171</v>
      </c>
      <c r="D22" s="9">
        <v>0.87632811703273705</v>
      </c>
      <c r="E22" s="9">
        <v>0.29099051766718415</v>
      </c>
      <c r="F22" s="9">
        <v>1.1673186346999211</v>
      </c>
      <c r="H22" s="9">
        <v>94.82839421092558</v>
      </c>
      <c r="I22" s="9">
        <v>36.827895382136639</v>
      </c>
      <c r="J22" s="9">
        <v>31.91</v>
      </c>
      <c r="K22" s="9">
        <v>2.634721065385961</v>
      </c>
      <c r="L22" s="9">
        <v>166.20101065844818</v>
      </c>
      <c r="M22" s="14"/>
    </row>
    <row r="23" spans="2:13" x14ac:dyDescent="0.25">
      <c r="B23" s="8" t="s">
        <v>1172</v>
      </c>
      <c r="C23" s="18" t="s">
        <v>1173</v>
      </c>
      <c r="D23" s="9">
        <v>1.3803019821816378</v>
      </c>
      <c r="E23" s="9">
        <v>0.45833835583421134</v>
      </c>
      <c r="F23" s="9">
        <v>1.8386403380158491</v>
      </c>
      <c r="H23" s="9">
        <v>165.91675652143513</v>
      </c>
      <c r="I23" s="9">
        <v>44.338136133897706</v>
      </c>
      <c r="J23" s="9">
        <v>30.96</v>
      </c>
      <c r="K23" s="9">
        <v>3.4679234535849401</v>
      </c>
      <c r="L23" s="9">
        <v>244.68281610891779</v>
      </c>
      <c r="M23" s="14"/>
    </row>
    <row r="24" spans="2:13" x14ac:dyDescent="0.25">
      <c r="B24" s="8" t="s">
        <v>1174</v>
      </c>
      <c r="C24" s="18" t="s">
        <v>1175</v>
      </c>
      <c r="D24" s="9">
        <v>1.538927393913915</v>
      </c>
      <c r="E24" s="9">
        <v>0.51101096758543418</v>
      </c>
      <c r="F24" s="9">
        <v>2.0499383614993492</v>
      </c>
      <c r="H24" s="9">
        <v>184.34445384253516</v>
      </c>
      <c r="I24" s="9">
        <v>48.206574097165579</v>
      </c>
      <c r="J24" s="9">
        <v>31.92</v>
      </c>
      <c r="K24" s="9">
        <v>4.0534170236707094</v>
      </c>
      <c r="L24" s="9">
        <v>268.52444496337142</v>
      </c>
      <c r="M24" s="14"/>
    </row>
    <row r="25" spans="2:13" x14ac:dyDescent="0.25">
      <c r="B25" s="8" t="s">
        <v>1176</v>
      </c>
      <c r="C25" s="18" t="s">
        <v>1177</v>
      </c>
      <c r="D25" s="9">
        <v>1.2545660597385102</v>
      </c>
      <c r="E25" s="9">
        <v>0.41658691542057485</v>
      </c>
      <c r="F25" s="9">
        <v>1.671152975159085</v>
      </c>
      <c r="H25" s="9">
        <v>149.31017360636378</v>
      </c>
      <c r="I25" s="9">
        <v>42.005643351904659</v>
      </c>
      <c r="J25" s="9">
        <v>30.880000000000003</v>
      </c>
      <c r="K25" s="9">
        <v>3.4779234535849399</v>
      </c>
      <c r="L25" s="9">
        <v>225.67374041185337</v>
      </c>
      <c r="M25" s="14"/>
    </row>
    <row r="26" spans="2:13" x14ac:dyDescent="0.25">
      <c r="B26" s="8" t="s">
        <v>1178</v>
      </c>
      <c r="C26" s="18" t="s">
        <v>1179</v>
      </c>
      <c r="D26" s="9">
        <v>1.4189488991339505</v>
      </c>
      <c r="E26" s="9">
        <v>0.47117131891232522</v>
      </c>
      <c r="F26" s="9">
        <v>1.8901202180462757</v>
      </c>
      <c r="H26" s="9">
        <v>167.42133630354266</v>
      </c>
      <c r="I26" s="9">
        <v>46.862749841039346</v>
      </c>
      <c r="J26" s="9">
        <v>32.619999999999997</v>
      </c>
      <c r="K26" s="9">
        <v>4.0534170236707094</v>
      </c>
      <c r="L26" s="9">
        <v>250.95750316825271</v>
      </c>
      <c r="M26" s="14"/>
    </row>
    <row r="27" spans="2:13" x14ac:dyDescent="0.25">
      <c r="B27" s="8" t="s">
        <v>1180</v>
      </c>
      <c r="C27" s="18" t="s">
        <v>1181</v>
      </c>
      <c r="D27" s="9">
        <v>1.6596601088165939</v>
      </c>
      <c r="E27" s="9">
        <v>0.55110106001320314</v>
      </c>
      <c r="F27" s="9">
        <v>2.210761168829797</v>
      </c>
      <c r="H27" s="9">
        <v>203.86707510084787</v>
      </c>
      <c r="I27" s="9">
        <v>48.96294869312446</v>
      </c>
      <c r="J27" s="9">
        <v>31.89</v>
      </c>
      <c r="K27" s="9">
        <v>3.4779234535849399</v>
      </c>
      <c r="L27" s="9">
        <v>288.19794724755724</v>
      </c>
      <c r="M27" s="14"/>
    </row>
    <row r="28" spans="2:13" x14ac:dyDescent="0.25">
      <c r="B28" s="8" t="s">
        <v>1182</v>
      </c>
      <c r="C28" s="18" t="s">
        <v>1183</v>
      </c>
      <c r="D28" s="9">
        <v>1.9083634903317268</v>
      </c>
      <c r="E28" s="9">
        <v>0.63368465436107702</v>
      </c>
      <c r="F28" s="9">
        <v>2.5420481446928038</v>
      </c>
      <c r="H28" s="9">
        <v>232.34898684632091</v>
      </c>
      <c r="I28" s="9">
        <v>55.375952354178366</v>
      </c>
      <c r="J28" s="9">
        <v>33.619999999999997</v>
      </c>
      <c r="K28" s="9">
        <v>4.0534170236707094</v>
      </c>
      <c r="L28" s="9">
        <v>325.39835622417002</v>
      </c>
      <c r="M28" s="14"/>
    </row>
    <row r="29" spans="2:13" x14ac:dyDescent="0.25">
      <c r="B29" s="8" t="s">
        <v>1184</v>
      </c>
      <c r="C29" s="18" t="s">
        <v>1185</v>
      </c>
      <c r="D29" s="9">
        <v>2.2051359042496528</v>
      </c>
      <c r="E29" s="9">
        <v>0.73222988722171678</v>
      </c>
      <c r="F29" s="9">
        <v>2.9373657914713696</v>
      </c>
      <c r="H29" s="9">
        <v>278.09089665901485</v>
      </c>
      <c r="I29" s="9">
        <v>58.013866401770343</v>
      </c>
      <c r="J29" s="9">
        <v>32.85</v>
      </c>
      <c r="K29" s="9">
        <v>4.3786827921784308</v>
      </c>
      <c r="L29" s="9">
        <v>373.34344585296367</v>
      </c>
      <c r="M29" s="14"/>
    </row>
    <row r="30" spans="2:13" x14ac:dyDescent="0.25">
      <c r="B30" s="8" t="s">
        <v>1186</v>
      </c>
      <c r="C30" s="18" t="s">
        <v>1187</v>
      </c>
      <c r="D30" s="9">
        <v>2.3846079873344119</v>
      </c>
      <c r="E30" s="9">
        <v>0.79182477337061241</v>
      </c>
      <c r="F30" s="9">
        <v>3.1764327607050244</v>
      </c>
      <c r="H30" s="9">
        <v>295.64126024869182</v>
      </c>
      <c r="I30" s="9">
        <v>65.376765177825433</v>
      </c>
      <c r="J30" s="9">
        <v>34.590000000000003</v>
      </c>
      <c r="K30" s="9">
        <v>5.1793661969125724</v>
      </c>
      <c r="L30" s="9">
        <v>400.78739162342987</v>
      </c>
      <c r="M30" s="14"/>
    </row>
    <row r="31" spans="2:13" x14ac:dyDescent="0.25">
      <c r="B31" s="8" t="s">
        <v>1188</v>
      </c>
      <c r="C31" s="18" t="s">
        <v>1189</v>
      </c>
      <c r="D31" s="9">
        <v>1.1730527881752379</v>
      </c>
      <c r="E31" s="9">
        <v>0.38951989722508751</v>
      </c>
      <c r="F31" s="9">
        <v>1.5625726854003255</v>
      </c>
      <c r="H31" s="9">
        <v>136.70297229084755</v>
      </c>
      <c r="I31" s="9">
        <v>42.487607035111196</v>
      </c>
      <c r="J31" s="9">
        <v>30.06</v>
      </c>
      <c r="K31" s="9">
        <v>4.6138726268268035</v>
      </c>
      <c r="L31" s="9">
        <v>213.86445195278557</v>
      </c>
      <c r="M31" s="14"/>
    </row>
    <row r="32" spans="2:13" x14ac:dyDescent="0.25">
      <c r="B32" s="8" t="s">
        <v>1190</v>
      </c>
      <c r="C32" s="18" t="s">
        <v>1191</v>
      </c>
      <c r="D32" s="9">
        <v>1.6728552811952095</v>
      </c>
      <c r="E32" s="9">
        <v>0.55548260382827819</v>
      </c>
      <c r="F32" s="9">
        <v>2.2283378850234876</v>
      </c>
      <c r="H32" s="9">
        <v>198.35941838135165</v>
      </c>
      <c r="I32" s="9">
        <v>50.892418705990821</v>
      </c>
      <c r="J32" s="9">
        <v>40.880000000000003</v>
      </c>
      <c r="K32" s="9">
        <v>5.5058914571527131</v>
      </c>
      <c r="L32" s="9">
        <v>295.63772854449519</v>
      </c>
      <c r="M32" s="14"/>
    </row>
    <row r="33" spans="1:13" x14ac:dyDescent="0.25">
      <c r="B33" s="8" t="s">
        <v>1192</v>
      </c>
      <c r="C33" s="18" t="s">
        <v>1193</v>
      </c>
      <c r="D33" s="9">
        <v>2.6162687095219641</v>
      </c>
      <c r="E33" s="9">
        <v>0.86874924054480829</v>
      </c>
      <c r="F33" s="9">
        <v>3.4850179500667724</v>
      </c>
      <c r="H33" s="9">
        <v>327.74552008487547</v>
      </c>
      <c r="I33" s="9">
        <v>70.441930071360076</v>
      </c>
      <c r="J33" s="9">
        <v>32.840000000000003</v>
      </c>
      <c r="K33" s="9">
        <v>3.4679234535849401</v>
      </c>
      <c r="L33" s="9">
        <v>434.49537360982049</v>
      </c>
      <c r="M33" s="14"/>
    </row>
    <row r="34" spans="1:13" x14ac:dyDescent="0.25">
      <c r="B34" s="8" t="s">
        <v>1194</v>
      </c>
      <c r="C34" s="18" t="s">
        <v>1195</v>
      </c>
      <c r="D34" s="9">
        <v>2.6572649985468515</v>
      </c>
      <c r="E34" s="9">
        <v>0.88236232807893766</v>
      </c>
      <c r="F34" s="9">
        <v>3.5396273266257889</v>
      </c>
      <c r="H34" s="9">
        <v>333.22922279965906</v>
      </c>
      <c r="I34" s="9">
        <v>70.953199552955439</v>
      </c>
      <c r="J34" s="9">
        <v>34.590000000000003</v>
      </c>
      <c r="K34" s="9">
        <v>4.0534170236707094</v>
      </c>
      <c r="L34" s="9">
        <v>442.82583937628522</v>
      </c>
      <c r="M34" s="14"/>
    </row>
    <row r="35" spans="1:13" x14ac:dyDescent="0.25">
      <c r="D35" s="9"/>
      <c r="M35" s="14"/>
    </row>
    <row r="36" spans="1:13" x14ac:dyDescent="0.25">
      <c r="A36" s="17" t="s">
        <v>1196</v>
      </c>
      <c r="D36" s="9"/>
      <c r="M36" s="14"/>
    </row>
    <row r="37" spans="1:13" x14ac:dyDescent="0.25">
      <c r="B37" s="8" t="s">
        <v>1197</v>
      </c>
      <c r="C37" t="s">
        <v>1198</v>
      </c>
      <c r="D37" s="9">
        <v>0.70721269678044829</v>
      </c>
      <c r="E37" s="9">
        <v>0.23483462956063086</v>
      </c>
      <c r="F37" s="9">
        <v>0.94204732634107913</v>
      </c>
      <c r="H37" s="9">
        <v>75.702332590776209</v>
      </c>
      <c r="I37" s="9">
        <v>31.906804734341222</v>
      </c>
      <c r="J37" s="9">
        <v>31.44</v>
      </c>
      <c r="K37" s="9">
        <v>2.3982717390051693</v>
      </c>
      <c r="L37" s="9">
        <v>141.44740906412261</v>
      </c>
      <c r="M37" s="14"/>
    </row>
    <row r="38" spans="1:13" x14ac:dyDescent="0.25">
      <c r="B38" s="8" t="s">
        <v>1199</v>
      </c>
      <c r="C38" t="s">
        <v>1200</v>
      </c>
      <c r="D38" s="9">
        <v>1.3803019821816378</v>
      </c>
      <c r="E38" s="9">
        <v>0.45833835583421134</v>
      </c>
      <c r="F38" s="9">
        <v>1.8386403380158491</v>
      </c>
      <c r="H38" s="9">
        <v>165.74675652143517</v>
      </c>
      <c r="I38" s="9">
        <v>44.318136133897703</v>
      </c>
      <c r="J38" s="9">
        <v>30.96</v>
      </c>
      <c r="K38" s="9">
        <v>3.4679234535849401</v>
      </c>
      <c r="L38" s="9">
        <v>244.49281610891782</v>
      </c>
      <c r="M38" s="14"/>
    </row>
    <row r="39" spans="1:13" x14ac:dyDescent="0.25">
      <c r="B39" s="8" t="s">
        <v>1201</v>
      </c>
      <c r="C39" t="s">
        <v>1202</v>
      </c>
      <c r="D39" s="9">
        <v>1.2545660597385102</v>
      </c>
      <c r="E39" s="9">
        <v>0.41658691542057485</v>
      </c>
      <c r="F39" s="9">
        <v>1.671152975159085</v>
      </c>
      <c r="H39" s="9">
        <v>148.95017360636373</v>
      </c>
      <c r="I39" s="9">
        <v>41.975643351904658</v>
      </c>
      <c r="J39" s="9">
        <v>30.87</v>
      </c>
      <c r="K39" s="9">
        <v>3.4679234535849401</v>
      </c>
      <c r="L39" s="9">
        <v>225.26374041185335</v>
      </c>
      <c r="M39" s="14"/>
    </row>
    <row r="40" spans="1:13" x14ac:dyDescent="0.25">
      <c r="B40" s="8" t="s">
        <v>1203</v>
      </c>
      <c r="C40" t="s">
        <v>1204</v>
      </c>
      <c r="D40" s="9">
        <v>1.6596601088165939</v>
      </c>
      <c r="E40" s="9">
        <v>0.55110106001320314</v>
      </c>
      <c r="F40" s="9">
        <v>2.210761168829797</v>
      </c>
      <c r="H40" s="9">
        <v>203.6470751008479</v>
      </c>
      <c r="I40" s="9">
        <v>48.94294869312445</v>
      </c>
      <c r="J40" s="9">
        <v>31.88</v>
      </c>
      <c r="K40" s="9">
        <v>3.4679234535849401</v>
      </c>
      <c r="L40" s="9">
        <v>287.9379472475573</v>
      </c>
      <c r="M40" s="14"/>
    </row>
    <row r="41" spans="1:13" x14ac:dyDescent="0.25">
      <c r="B41" s="8" t="s">
        <v>1205</v>
      </c>
      <c r="C41" t="s">
        <v>1206</v>
      </c>
      <c r="D41" s="9">
        <v>2.2051359042496528</v>
      </c>
      <c r="E41" s="9">
        <v>0.73222988722171678</v>
      </c>
      <c r="F41" s="9">
        <v>2.9373657914713696</v>
      </c>
      <c r="H41" s="9">
        <v>277.6508966590149</v>
      </c>
      <c r="I41" s="9">
        <v>57.973866401770337</v>
      </c>
      <c r="J41" s="9">
        <v>32.840000000000003</v>
      </c>
      <c r="K41" s="9">
        <v>4.368682792178431</v>
      </c>
      <c r="L41" s="9">
        <v>372.83344585296368</v>
      </c>
      <c r="M41" s="14"/>
    </row>
    <row r="42" spans="1:13" x14ac:dyDescent="0.25">
      <c r="D42" s="9"/>
    </row>
    <row r="43" spans="1:13" hidden="1" x14ac:dyDescent="0.25">
      <c r="D43" s="9"/>
    </row>
    <row r="44" spans="1:13" hidden="1" x14ac:dyDescent="0.25">
      <c r="D44" s="9"/>
    </row>
    <row r="45" spans="1:13" hidden="1" x14ac:dyDescent="0.25">
      <c r="D45" s="9"/>
    </row>
    <row r="46" spans="1:13" hidden="1" x14ac:dyDescent="0.25">
      <c r="D46" s="9"/>
    </row>
    <row r="47" spans="1:13" hidden="1" x14ac:dyDescent="0.25">
      <c r="D47" s="9"/>
    </row>
    <row r="48" spans="1:13" hidden="1" x14ac:dyDescent="0.25">
      <c r="D48" s="9"/>
    </row>
    <row r="49" spans="4:4" customFormat="1" hidden="1" x14ac:dyDescent="0.25">
      <c r="D49" s="9"/>
    </row>
    <row r="50" spans="4:4" customFormat="1" hidden="1" x14ac:dyDescent="0.25">
      <c r="D50" s="9"/>
    </row>
    <row r="51" spans="4:4" customFormat="1" hidden="1" x14ac:dyDescent="0.25">
      <c r="D51" s="9"/>
    </row>
    <row r="52" spans="4:4" customFormat="1" hidden="1" x14ac:dyDescent="0.25">
      <c r="D52" s="9"/>
    </row>
    <row r="53" spans="4:4" customFormat="1" hidden="1" x14ac:dyDescent="0.25">
      <c r="D53" s="9"/>
    </row>
    <row r="54" spans="4:4" customFormat="1" hidden="1" x14ac:dyDescent="0.25">
      <c r="D54" s="9"/>
    </row>
    <row r="55" spans="4:4" customFormat="1" hidden="1" x14ac:dyDescent="0.25">
      <c r="D55" s="9"/>
    </row>
    <row r="56" spans="4:4" customFormat="1" hidden="1" x14ac:dyDescent="0.25">
      <c r="D56" s="9"/>
    </row>
    <row r="57" spans="4:4" customFormat="1" hidden="1" x14ac:dyDescent="0.25">
      <c r="D57" s="9"/>
    </row>
    <row r="58" spans="4:4" customFormat="1" hidden="1" x14ac:dyDescent="0.25">
      <c r="D58" s="9"/>
    </row>
    <row r="59" spans="4:4" customFormat="1" hidden="1" x14ac:dyDescent="0.25">
      <c r="D59" s="9"/>
    </row>
    <row r="60" spans="4:4" customFormat="1" hidden="1" x14ac:dyDescent="0.25">
      <c r="D60" s="9"/>
    </row>
    <row r="61" spans="4:4" customFormat="1" hidden="1" x14ac:dyDescent="0.25">
      <c r="D61" s="9"/>
    </row>
    <row r="62" spans="4:4" customFormat="1" hidden="1" x14ac:dyDescent="0.25">
      <c r="D62" s="9"/>
    </row>
    <row r="63" spans="4:4" customFormat="1" hidden="1" x14ac:dyDescent="0.25">
      <c r="D63" s="9"/>
    </row>
    <row r="64" spans="4:4" customFormat="1" hidden="1" x14ac:dyDescent="0.25">
      <c r="D64" s="9"/>
    </row>
    <row r="65" spans="4:4" customFormat="1" hidden="1" x14ac:dyDescent="0.25">
      <c r="D65" s="9"/>
    </row>
    <row r="66" spans="4:4" customFormat="1" hidden="1" x14ac:dyDescent="0.25">
      <c r="D66" s="9"/>
    </row>
    <row r="67" spans="4:4" customFormat="1" hidden="1" x14ac:dyDescent="0.25">
      <c r="D67" s="9"/>
    </row>
    <row r="68" spans="4:4" customFormat="1" hidden="1" x14ac:dyDescent="0.25">
      <c r="D68" s="9"/>
    </row>
    <row r="69" spans="4:4" customFormat="1" hidden="1" x14ac:dyDescent="0.25">
      <c r="D69" s="9"/>
    </row>
    <row r="70" spans="4:4" customFormat="1" hidden="1" x14ac:dyDescent="0.25">
      <c r="D70" s="9"/>
    </row>
    <row r="71" spans="4:4" customFormat="1" hidden="1" x14ac:dyDescent="0.25">
      <c r="D71" s="9"/>
    </row>
    <row r="72" spans="4:4" customFormat="1" hidden="1" x14ac:dyDescent="0.25">
      <c r="D72" s="9"/>
    </row>
    <row r="73" spans="4:4" customFormat="1" hidden="1" x14ac:dyDescent="0.25">
      <c r="D73" s="9"/>
    </row>
    <row r="74" spans="4:4" customFormat="1" hidden="1" x14ac:dyDescent="0.25">
      <c r="D74" s="9"/>
    </row>
    <row r="75" spans="4:4" customFormat="1" hidden="1" x14ac:dyDescent="0.25">
      <c r="D75" s="9"/>
    </row>
    <row r="76" spans="4:4" customFormat="1" hidden="1" x14ac:dyDescent="0.25">
      <c r="D76" s="9"/>
    </row>
    <row r="77" spans="4:4" customFormat="1" hidden="1" x14ac:dyDescent="0.25">
      <c r="D77" s="9"/>
    </row>
    <row r="78" spans="4:4" customFormat="1" hidden="1" x14ac:dyDescent="0.25">
      <c r="D78" s="9"/>
    </row>
    <row r="79" spans="4:4" customFormat="1" hidden="1" x14ac:dyDescent="0.25">
      <c r="D79" s="9"/>
    </row>
    <row r="80" spans="4:4" customFormat="1" hidden="1" x14ac:dyDescent="0.25">
      <c r="D80" s="9"/>
    </row>
    <row r="81" spans="4:4" customFormat="1" hidden="1" x14ac:dyDescent="0.25">
      <c r="D81" s="9"/>
    </row>
    <row r="82" spans="4:4" customFormat="1" hidden="1" x14ac:dyDescent="0.25">
      <c r="D82" s="9"/>
    </row>
    <row r="83" spans="4:4" customFormat="1" hidden="1" x14ac:dyDescent="0.25">
      <c r="D83" s="9"/>
    </row>
    <row r="84" spans="4:4" customFormat="1" hidden="1" x14ac:dyDescent="0.25">
      <c r="D84" s="9"/>
    </row>
    <row r="85" spans="4:4" customFormat="1" hidden="1" x14ac:dyDescent="0.25">
      <c r="D85" s="9"/>
    </row>
    <row r="86" spans="4:4" customFormat="1" hidden="1" x14ac:dyDescent="0.25">
      <c r="D86" s="9"/>
    </row>
    <row r="87" spans="4:4" customFormat="1" hidden="1" x14ac:dyDescent="0.25">
      <c r="D87" s="9"/>
    </row>
    <row r="88" spans="4:4" customFormat="1" hidden="1" x14ac:dyDescent="0.25">
      <c r="D88" s="9"/>
    </row>
    <row r="89" spans="4:4" customFormat="1" hidden="1" x14ac:dyDescent="0.25">
      <c r="D89" s="9"/>
    </row>
    <row r="90" spans="4:4" customFormat="1" hidden="1" x14ac:dyDescent="0.25">
      <c r="D90" s="9"/>
    </row>
    <row r="91" spans="4:4" customFormat="1" hidden="1" x14ac:dyDescent="0.25">
      <c r="D91" s="9"/>
    </row>
    <row r="92" spans="4:4" customFormat="1" hidden="1" x14ac:dyDescent="0.25">
      <c r="D92" s="9"/>
    </row>
    <row r="93" spans="4:4" customFormat="1" hidden="1" x14ac:dyDescent="0.25">
      <c r="D93" s="9"/>
    </row>
    <row r="94" spans="4:4" customFormat="1" hidden="1" x14ac:dyDescent="0.25">
      <c r="D94" s="9"/>
    </row>
    <row r="95" spans="4:4" customFormat="1" hidden="1" x14ac:dyDescent="0.25">
      <c r="D95" s="9"/>
    </row>
    <row r="96" spans="4:4" customFormat="1" hidden="1" x14ac:dyDescent="0.25">
      <c r="D96" s="9"/>
    </row>
    <row r="97" spans="4:4" customFormat="1" hidden="1" x14ac:dyDescent="0.25">
      <c r="D97" s="9"/>
    </row>
    <row r="98" spans="4:4" customFormat="1" hidden="1" x14ac:dyDescent="0.25">
      <c r="D98" s="9"/>
    </row>
    <row r="99" spans="4:4" customFormat="1" hidden="1" x14ac:dyDescent="0.25">
      <c r="D99" s="9"/>
    </row>
    <row r="100" spans="4:4" customFormat="1" hidden="1" x14ac:dyDescent="0.25">
      <c r="D100" s="9"/>
    </row>
    <row r="101" spans="4:4" customFormat="1" hidden="1" x14ac:dyDescent="0.25">
      <c r="D101" s="9"/>
    </row>
    <row r="102" spans="4:4" customFormat="1" hidden="1" x14ac:dyDescent="0.25">
      <c r="D102" s="9"/>
    </row>
    <row r="103" spans="4:4" customFormat="1" hidden="1" x14ac:dyDescent="0.25">
      <c r="D103" s="9"/>
    </row>
    <row r="104" spans="4:4" customFormat="1" hidden="1" x14ac:dyDescent="0.25">
      <c r="D104" s="9"/>
    </row>
    <row r="105" spans="4:4" customFormat="1" hidden="1" x14ac:dyDescent="0.25">
      <c r="D105" s="9"/>
    </row>
    <row r="106" spans="4:4" customFormat="1" hidden="1" x14ac:dyDescent="0.25">
      <c r="D106" s="9"/>
    </row>
    <row r="107" spans="4:4" customFormat="1" hidden="1" x14ac:dyDescent="0.25">
      <c r="D107" s="9"/>
    </row>
    <row r="108" spans="4:4" customFormat="1" hidden="1" x14ac:dyDescent="0.25">
      <c r="D108" s="9"/>
    </row>
    <row r="109" spans="4:4" customFormat="1" hidden="1" x14ac:dyDescent="0.25">
      <c r="D109" s="9"/>
    </row>
    <row r="110" spans="4:4" customFormat="1" hidden="1" x14ac:dyDescent="0.25">
      <c r="D110" s="9"/>
    </row>
    <row r="111" spans="4:4" customFormat="1" hidden="1" x14ac:dyDescent="0.25">
      <c r="D111" s="9"/>
    </row>
    <row r="112" spans="4:4" customFormat="1" hidden="1" x14ac:dyDescent="0.25">
      <c r="D112" s="9"/>
    </row>
    <row r="113" spans="4:4" customFormat="1" hidden="1" x14ac:dyDescent="0.25">
      <c r="D113" s="9"/>
    </row>
    <row r="114" spans="4:4" customFormat="1" hidden="1" x14ac:dyDescent="0.25">
      <c r="D114" s="9"/>
    </row>
    <row r="115" spans="4:4" customFormat="1" hidden="1" x14ac:dyDescent="0.25">
      <c r="D115" s="9"/>
    </row>
    <row r="116" spans="4:4" customFormat="1" hidden="1" x14ac:dyDescent="0.25">
      <c r="D116" s="9"/>
    </row>
    <row r="117" spans="4:4" customFormat="1" hidden="1" x14ac:dyDescent="0.25">
      <c r="D117" s="9"/>
    </row>
    <row r="118" spans="4:4" customFormat="1" hidden="1" x14ac:dyDescent="0.25">
      <c r="D118" s="9"/>
    </row>
    <row r="119" spans="4:4" customFormat="1" hidden="1" x14ac:dyDescent="0.25">
      <c r="D119" s="9"/>
    </row>
    <row r="120" spans="4:4" customFormat="1" hidden="1" x14ac:dyDescent="0.25">
      <c r="D120" s="9"/>
    </row>
    <row r="121" spans="4:4" customFormat="1" hidden="1" x14ac:dyDescent="0.25">
      <c r="D121" s="9"/>
    </row>
    <row r="122" spans="4:4" customFormat="1" hidden="1" x14ac:dyDescent="0.25">
      <c r="D122" s="9"/>
    </row>
    <row r="123" spans="4:4" customFormat="1" hidden="1" x14ac:dyDescent="0.25">
      <c r="D123" s="9"/>
    </row>
    <row r="124" spans="4:4" customFormat="1" hidden="1" x14ac:dyDescent="0.25">
      <c r="D124" s="9"/>
    </row>
    <row r="125" spans="4:4" customFormat="1" hidden="1" x14ac:dyDescent="0.25">
      <c r="D125" s="9"/>
    </row>
    <row r="126" spans="4:4" customFormat="1" hidden="1" x14ac:dyDescent="0.25">
      <c r="D126" s="9"/>
    </row>
    <row r="127" spans="4:4" customFormat="1" hidden="1" x14ac:dyDescent="0.25">
      <c r="D127" s="9"/>
    </row>
    <row r="128" spans="4:4" customFormat="1" hidden="1" x14ac:dyDescent="0.25">
      <c r="D128" s="9"/>
    </row>
    <row r="129" spans="4:4" customFormat="1" hidden="1" x14ac:dyDescent="0.25">
      <c r="D129" s="9"/>
    </row>
    <row r="130" spans="4:4" customFormat="1" hidden="1" x14ac:dyDescent="0.25">
      <c r="D130" s="9"/>
    </row>
    <row r="131" spans="4:4" customFormat="1" hidden="1" x14ac:dyDescent="0.25">
      <c r="D131" s="9"/>
    </row>
    <row r="132" spans="4:4" customFormat="1" hidden="1" x14ac:dyDescent="0.25">
      <c r="D132" s="9"/>
    </row>
    <row r="133" spans="4:4" customFormat="1" hidden="1" x14ac:dyDescent="0.25">
      <c r="D133" s="9"/>
    </row>
    <row r="134" spans="4:4" customFormat="1" hidden="1" x14ac:dyDescent="0.25">
      <c r="D134" s="9"/>
    </row>
    <row r="135" spans="4:4" customFormat="1" hidden="1" x14ac:dyDescent="0.25">
      <c r="D135" s="9"/>
    </row>
    <row r="136" spans="4:4" customFormat="1" hidden="1" x14ac:dyDescent="0.25">
      <c r="D136" s="9"/>
    </row>
    <row r="137" spans="4:4" customFormat="1" hidden="1" x14ac:dyDescent="0.25">
      <c r="D137" s="9"/>
    </row>
    <row r="138" spans="4:4" customFormat="1" hidden="1" x14ac:dyDescent="0.25">
      <c r="D138" s="9"/>
    </row>
    <row r="139" spans="4:4" customFormat="1" hidden="1" x14ac:dyDescent="0.25">
      <c r="D139" s="9"/>
    </row>
    <row r="140" spans="4:4" customFormat="1" hidden="1" x14ac:dyDescent="0.25">
      <c r="D140" s="9"/>
    </row>
    <row r="141" spans="4:4" customFormat="1" hidden="1" x14ac:dyDescent="0.25">
      <c r="D141" s="9"/>
    </row>
    <row r="142" spans="4:4" customFormat="1" hidden="1" x14ac:dyDescent="0.25">
      <c r="D142" s="9"/>
    </row>
    <row r="143" spans="4:4" customFormat="1" hidden="1" x14ac:dyDescent="0.25">
      <c r="D143" s="9"/>
    </row>
    <row r="144" spans="4:4" customFormat="1" hidden="1" x14ac:dyDescent="0.25">
      <c r="D144" s="9"/>
    </row>
    <row r="145" spans="4:4" customFormat="1" hidden="1" x14ac:dyDescent="0.25">
      <c r="D145" s="9"/>
    </row>
    <row r="146" spans="4:4" customFormat="1" hidden="1" x14ac:dyDescent="0.25">
      <c r="D146" s="9"/>
    </row>
    <row r="147" spans="4:4" customFormat="1" hidden="1" x14ac:dyDescent="0.25">
      <c r="D147" s="9"/>
    </row>
    <row r="148" spans="4:4" customFormat="1" hidden="1" x14ac:dyDescent="0.25">
      <c r="D148" s="9"/>
    </row>
    <row r="149" spans="4:4" customFormat="1" hidden="1" x14ac:dyDescent="0.25">
      <c r="D149" s="9"/>
    </row>
    <row r="150" spans="4:4" customFormat="1" hidden="1" x14ac:dyDescent="0.25">
      <c r="D150" s="9"/>
    </row>
    <row r="151" spans="4:4" customFormat="1" hidden="1" x14ac:dyDescent="0.25">
      <c r="D151" s="9"/>
    </row>
    <row r="152" spans="4:4" customFormat="1" hidden="1" x14ac:dyDescent="0.25">
      <c r="D152" s="9"/>
    </row>
    <row r="153" spans="4:4" customFormat="1" hidden="1" x14ac:dyDescent="0.25">
      <c r="D153" s="9"/>
    </row>
    <row r="154" spans="4:4" customFormat="1" hidden="1" x14ac:dyDescent="0.25">
      <c r="D154" s="9"/>
    </row>
    <row r="155" spans="4:4" customFormat="1" hidden="1" x14ac:dyDescent="0.25">
      <c r="D155" s="9"/>
    </row>
    <row r="156" spans="4:4" customFormat="1" hidden="1" x14ac:dyDescent="0.25">
      <c r="D156" s="9"/>
    </row>
    <row r="157" spans="4:4" customFormat="1" hidden="1" x14ac:dyDescent="0.25">
      <c r="D157" s="9"/>
    </row>
    <row r="158" spans="4:4" customFormat="1" hidden="1" x14ac:dyDescent="0.25">
      <c r="D158" s="9"/>
    </row>
    <row r="159" spans="4:4" customFormat="1" hidden="1" x14ac:dyDescent="0.25">
      <c r="D159" s="9"/>
    </row>
    <row r="160" spans="4:4" customFormat="1" hidden="1" x14ac:dyDescent="0.25">
      <c r="D160" s="9"/>
    </row>
    <row r="161" spans="4:4" customFormat="1" hidden="1" x14ac:dyDescent="0.25">
      <c r="D161" s="9"/>
    </row>
    <row r="162" spans="4:4" customFormat="1" hidden="1" x14ac:dyDescent="0.25">
      <c r="D162" s="9"/>
    </row>
    <row r="163" spans="4:4" customFormat="1" hidden="1" x14ac:dyDescent="0.25">
      <c r="D163" s="9"/>
    </row>
    <row r="164" spans="4:4" customFormat="1" hidden="1" x14ac:dyDescent="0.25">
      <c r="D164" s="9"/>
    </row>
    <row r="165" spans="4:4" customFormat="1" hidden="1" x14ac:dyDescent="0.25">
      <c r="D165" s="9"/>
    </row>
    <row r="166" spans="4:4" customFormat="1" hidden="1" x14ac:dyDescent="0.25">
      <c r="D166" s="9"/>
    </row>
    <row r="167" spans="4:4" customFormat="1" hidden="1" x14ac:dyDescent="0.25">
      <c r="D167" s="9"/>
    </row>
    <row r="168" spans="4:4" customFormat="1" hidden="1" x14ac:dyDescent="0.25">
      <c r="D168" s="9"/>
    </row>
    <row r="169" spans="4:4" customFormat="1" hidden="1" x14ac:dyDescent="0.25">
      <c r="D169" s="9"/>
    </row>
    <row r="170" spans="4:4" customFormat="1" hidden="1" x14ac:dyDescent="0.25">
      <c r="D170" s="9"/>
    </row>
    <row r="171" spans="4:4" customFormat="1" hidden="1" x14ac:dyDescent="0.25">
      <c r="D171" s="9"/>
    </row>
    <row r="172" spans="4:4" customFormat="1" hidden="1" x14ac:dyDescent="0.25">
      <c r="D172" s="9"/>
    </row>
    <row r="173" spans="4:4" customFormat="1" hidden="1" x14ac:dyDescent="0.25">
      <c r="D173" s="9"/>
    </row>
    <row r="174" spans="4:4" customFormat="1" hidden="1" x14ac:dyDescent="0.25">
      <c r="D174" s="9"/>
    </row>
    <row r="175" spans="4:4" customFormat="1" hidden="1" x14ac:dyDescent="0.25">
      <c r="D175" s="9"/>
    </row>
    <row r="176" spans="4:4" customFormat="1" hidden="1" x14ac:dyDescent="0.25">
      <c r="D176" s="9"/>
    </row>
    <row r="177" spans="4:4" customFormat="1" hidden="1" x14ac:dyDescent="0.25">
      <c r="D177" s="9"/>
    </row>
    <row r="178" spans="4:4" customFormat="1" hidden="1" x14ac:dyDescent="0.25">
      <c r="D178" s="9"/>
    </row>
    <row r="179" spans="4:4" customFormat="1" hidden="1" x14ac:dyDescent="0.25">
      <c r="D179" s="9"/>
    </row>
    <row r="180" spans="4:4" customFormat="1" hidden="1" x14ac:dyDescent="0.25">
      <c r="D180" s="9"/>
    </row>
    <row r="181" spans="4:4" customFormat="1" hidden="1" x14ac:dyDescent="0.25">
      <c r="D181" s="9"/>
    </row>
    <row r="182" spans="4:4" customFormat="1" hidden="1" x14ac:dyDescent="0.25">
      <c r="D182" s="9"/>
    </row>
    <row r="183" spans="4:4" customFormat="1" hidden="1" x14ac:dyDescent="0.25">
      <c r="D183" s="9"/>
    </row>
    <row r="184" spans="4:4" customFormat="1" hidden="1" x14ac:dyDescent="0.25">
      <c r="D184" s="9"/>
    </row>
    <row r="185" spans="4:4" customFormat="1" hidden="1" x14ac:dyDescent="0.25">
      <c r="D185" s="9"/>
    </row>
    <row r="186" spans="4:4" customFormat="1" hidden="1" x14ac:dyDescent="0.25">
      <c r="D186" s="9"/>
    </row>
    <row r="187" spans="4:4" customFormat="1" hidden="1" x14ac:dyDescent="0.25">
      <c r="D187" s="9"/>
    </row>
    <row r="188" spans="4:4" customFormat="1" hidden="1" x14ac:dyDescent="0.25">
      <c r="D188" s="9"/>
    </row>
    <row r="189" spans="4:4" customFormat="1" hidden="1" x14ac:dyDescent="0.25">
      <c r="D189" s="9"/>
    </row>
    <row r="190" spans="4:4" customFormat="1" hidden="1" x14ac:dyDescent="0.25">
      <c r="D190" s="9"/>
    </row>
    <row r="191" spans="4:4" customFormat="1" hidden="1" x14ac:dyDescent="0.25">
      <c r="D191" s="9"/>
    </row>
    <row r="192" spans="4:4" customFormat="1" hidden="1" x14ac:dyDescent="0.25">
      <c r="D192" s="9"/>
    </row>
    <row r="193" spans="4:4" customFormat="1" hidden="1" x14ac:dyDescent="0.25">
      <c r="D193" s="9"/>
    </row>
    <row r="194" spans="4:4" customFormat="1" hidden="1" x14ac:dyDescent="0.25">
      <c r="D194" s="9"/>
    </row>
    <row r="195" spans="4:4" customFormat="1" hidden="1" x14ac:dyDescent="0.25">
      <c r="D195" s="9"/>
    </row>
    <row r="196" spans="4:4" customFormat="1" hidden="1" x14ac:dyDescent="0.25">
      <c r="D196" s="9"/>
    </row>
    <row r="197" spans="4:4" customFormat="1" hidden="1" x14ac:dyDescent="0.25">
      <c r="D197" s="9"/>
    </row>
    <row r="198" spans="4:4" customFormat="1" hidden="1" x14ac:dyDescent="0.25">
      <c r="D198" s="9"/>
    </row>
    <row r="199" spans="4:4" customFormat="1" hidden="1" x14ac:dyDescent="0.25">
      <c r="D199" s="9"/>
    </row>
    <row r="200" spans="4:4" customFormat="1" hidden="1" x14ac:dyDescent="0.25">
      <c r="D200" s="9"/>
    </row>
    <row r="201" spans="4:4" customFormat="1" hidden="1" x14ac:dyDescent="0.25">
      <c r="D201" s="9"/>
    </row>
    <row r="202" spans="4:4" customFormat="1" hidden="1" x14ac:dyDescent="0.25">
      <c r="D202" s="9"/>
    </row>
    <row r="203" spans="4:4" customFormat="1" hidden="1" x14ac:dyDescent="0.25">
      <c r="D203" s="9"/>
    </row>
    <row r="204" spans="4:4" customFormat="1" hidden="1" x14ac:dyDescent="0.25">
      <c r="D204" s="9"/>
    </row>
    <row r="205" spans="4:4" customFormat="1" hidden="1" x14ac:dyDescent="0.25">
      <c r="D205" s="9"/>
    </row>
    <row r="206" spans="4:4" customFormat="1" hidden="1" x14ac:dyDescent="0.25">
      <c r="D206" s="9"/>
    </row>
    <row r="207" spans="4:4" customFormat="1" hidden="1" x14ac:dyDescent="0.25">
      <c r="D207" s="9"/>
    </row>
    <row r="208" spans="4:4" customFormat="1" hidden="1" x14ac:dyDescent="0.25">
      <c r="D208" s="9"/>
    </row>
    <row r="209" spans="4:4" customFormat="1" hidden="1" x14ac:dyDescent="0.25">
      <c r="D209" s="9"/>
    </row>
    <row r="210" spans="4:4" customFormat="1" hidden="1" x14ac:dyDescent="0.25">
      <c r="D210" s="9"/>
    </row>
    <row r="211" spans="4:4" customFormat="1" hidden="1" x14ac:dyDescent="0.25">
      <c r="D211" s="9"/>
    </row>
    <row r="212" spans="4:4" customFormat="1" hidden="1" x14ac:dyDescent="0.25">
      <c r="D212" s="9"/>
    </row>
    <row r="213" spans="4:4" customFormat="1" hidden="1" x14ac:dyDescent="0.25">
      <c r="D213" s="9"/>
    </row>
    <row r="214" spans="4:4" customFormat="1" hidden="1" x14ac:dyDescent="0.25">
      <c r="D214" s="9"/>
    </row>
    <row r="215" spans="4:4" customFormat="1" hidden="1" x14ac:dyDescent="0.25">
      <c r="D215" s="9"/>
    </row>
    <row r="216" spans="4:4" customFormat="1" hidden="1" x14ac:dyDescent="0.25">
      <c r="D216" s="9"/>
    </row>
    <row r="217" spans="4:4" customFormat="1" hidden="1" x14ac:dyDescent="0.25">
      <c r="D217" s="9"/>
    </row>
    <row r="218" spans="4:4" customFormat="1" hidden="1" x14ac:dyDescent="0.25">
      <c r="D218" s="9"/>
    </row>
    <row r="219" spans="4:4" customFormat="1" hidden="1" x14ac:dyDescent="0.25">
      <c r="D219" s="9"/>
    </row>
    <row r="220" spans="4:4" customFormat="1" hidden="1" x14ac:dyDescent="0.25">
      <c r="D220" s="9"/>
    </row>
    <row r="221" spans="4:4" customFormat="1" hidden="1" x14ac:dyDescent="0.25">
      <c r="D221" s="9"/>
    </row>
    <row r="222" spans="4:4" customFormat="1" hidden="1" x14ac:dyDescent="0.25">
      <c r="D222" s="9"/>
    </row>
    <row r="223" spans="4:4" customFormat="1" hidden="1" x14ac:dyDescent="0.25">
      <c r="D223" s="9"/>
    </row>
    <row r="224" spans="4:4" customFormat="1" hidden="1" x14ac:dyDescent="0.25">
      <c r="D224" s="9"/>
    </row>
    <row r="225" spans="4:4" customFormat="1" hidden="1" x14ac:dyDescent="0.25">
      <c r="D225" s="9"/>
    </row>
    <row r="226" spans="4:4" customFormat="1" hidden="1" x14ac:dyDescent="0.25">
      <c r="D226" s="9"/>
    </row>
    <row r="227" spans="4:4" customFormat="1" hidden="1" x14ac:dyDescent="0.25">
      <c r="D227" s="9"/>
    </row>
    <row r="228" spans="4:4" customFormat="1" hidden="1" x14ac:dyDescent="0.25">
      <c r="D228" s="9"/>
    </row>
    <row r="229" spans="4:4" customFormat="1" hidden="1" x14ac:dyDescent="0.25">
      <c r="D229" s="9"/>
    </row>
    <row r="230" spans="4:4" customFormat="1" hidden="1" x14ac:dyDescent="0.25">
      <c r="D230" s="9"/>
    </row>
    <row r="231" spans="4:4" customFormat="1" hidden="1" x14ac:dyDescent="0.25">
      <c r="D231" s="9"/>
    </row>
    <row r="232" spans="4:4" customFormat="1" hidden="1" x14ac:dyDescent="0.25">
      <c r="D232" s="9"/>
    </row>
    <row r="233" spans="4:4" customFormat="1" hidden="1" x14ac:dyDescent="0.25">
      <c r="D233" s="9"/>
    </row>
    <row r="234" spans="4:4" customFormat="1" hidden="1" x14ac:dyDescent="0.25">
      <c r="D234" s="9"/>
    </row>
    <row r="235" spans="4:4" customFormat="1" hidden="1" x14ac:dyDescent="0.25">
      <c r="D235" s="9"/>
    </row>
    <row r="236" spans="4:4" customFormat="1" hidden="1" x14ac:dyDescent="0.25">
      <c r="D236" s="9"/>
    </row>
    <row r="237" spans="4:4" customFormat="1" hidden="1" x14ac:dyDescent="0.25">
      <c r="D237" s="9"/>
    </row>
    <row r="238" spans="4:4" customFormat="1" hidden="1" x14ac:dyDescent="0.25">
      <c r="D238" s="9"/>
    </row>
    <row r="239" spans="4:4" customFormat="1" hidden="1" x14ac:dyDescent="0.25">
      <c r="D239" s="9"/>
    </row>
    <row r="240" spans="4:4" customFormat="1" hidden="1" x14ac:dyDescent="0.25">
      <c r="D240" s="9"/>
    </row>
    <row r="241" spans="4:4" customFormat="1" hidden="1" x14ac:dyDescent="0.25">
      <c r="D241" s="9"/>
    </row>
    <row r="242" spans="4:4" customFormat="1" hidden="1" x14ac:dyDescent="0.25">
      <c r="D242" s="9"/>
    </row>
    <row r="243" spans="4:4" customFormat="1" hidden="1" x14ac:dyDescent="0.25">
      <c r="D243" s="9"/>
    </row>
    <row r="244" spans="4:4" customFormat="1" hidden="1" x14ac:dyDescent="0.25">
      <c r="D244" s="9"/>
    </row>
    <row r="245" spans="4:4" customFormat="1" hidden="1" x14ac:dyDescent="0.25">
      <c r="D245" s="9"/>
    </row>
    <row r="246" spans="4:4" customFormat="1" hidden="1" x14ac:dyDescent="0.25">
      <c r="D246" s="9"/>
    </row>
    <row r="247" spans="4:4" customFormat="1" hidden="1" x14ac:dyDescent="0.25">
      <c r="D247" s="9"/>
    </row>
    <row r="248" spans="4:4" customFormat="1" hidden="1" x14ac:dyDescent="0.25">
      <c r="D248" s="9"/>
    </row>
    <row r="249" spans="4:4" customFormat="1" hidden="1" x14ac:dyDescent="0.25">
      <c r="D249" s="9"/>
    </row>
    <row r="250" spans="4:4" customFormat="1" hidden="1" x14ac:dyDescent="0.25">
      <c r="D250" s="9"/>
    </row>
    <row r="251" spans="4:4" customFormat="1" hidden="1" x14ac:dyDescent="0.25">
      <c r="D251" s="9"/>
    </row>
    <row r="252" spans="4:4" customFormat="1" hidden="1" x14ac:dyDescent="0.25">
      <c r="D252" s="9"/>
    </row>
    <row r="253" spans="4:4" customFormat="1" hidden="1" x14ac:dyDescent="0.25">
      <c r="D253" s="9"/>
    </row>
    <row r="254" spans="4:4" customFormat="1" hidden="1" x14ac:dyDescent="0.25">
      <c r="D254" s="9"/>
    </row>
    <row r="255" spans="4:4" customFormat="1" hidden="1" x14ac:dyDescent="0.25">
      <c r="D255" s="9"/>
    </row>
    <row r="256" spans="4:4" customFormat="1" hidden="1" x14ac:dyDescent="0.25">
      <c r="D256" s="9"/>
    </row>
    <row r="257" spans="4:4" customFormat="1" hidden="1" x14ac:dyDescent="0.25">
      <c r="D257" s="9"/>
    </row>
    <row r="258" spans="4:4" customFormat="1" hidden="1" x14ac:dyDescent="0.25">
      <c r="D258" s="9"/>
    </row>
    <row r="259" spans="4:4" customFormat="1" hidden="1" x14ac:dyDescent="0.25">
      <c r="D259" s="9"/>
    </row>
    <row r="260" spans="4:4" customFormat="1" hidden="1" x14ac:dyDescent="0.25">
      <c r="D260" s="9"/>
    </row>
    <row r="261" spans="4:4" customFormat="1" hidden="1" x14ac:dyDescent="0.25">
      <c r="D261" s="9"/>
    </row>
    <row r="262" spans="4:4" customFormat="1" hidden="1" x14ac:dyDescent="0.25">
      <c r="D262" s="9"/>
    </row>
    <row r="274" customFormat="1" hidden="1" x14ac:dyDescent="0.25"/>
    <row r="275" customFormat="1" hidden="1" x14ac:dyDescent="0.25"/>
    <row r="276" customFormat="1" hidden="1" x14ac:dyDescent="0.25"/>
    <row r="277" customFormat="1" hidden="1" x14ac:dyDescent="0.25"/>
    <row r="278" customFormat="1" hidden="1" x14ac:dyDescent="0.25"/>
    <row r="292" spans="2:12" hidden="1" x14ac:dyDescent="0.25">
      <c r="B292"/>
    </row>
    <row r="294" spans="2:12" hidden="1" x14ac:dyDescent="0.25">
      <c r="B294" s="15"/>
      <c r="C294" s="5"/>
      <c r="D294" s="5"/>
      <c r="E294" s="16"/>
      <c r="F294" s="16"/>
      <c r="G294" s="16"/>
      <c r="H294" s="16"/>
      <c r="I294" s="16"/>
      <c r="J294" s="16"/>
      <c r="K294" s="16"/>
      <c r="L294" s="16"/>
    </row>
    <row r="311" customFormat="1" hidden="1" x14ac:dyDescent="0.25"/>
  </sheetData>
  <sheetProtection password="A2CD" sheet="1" objects="1" scenarios="1"/>
  <mergeCells count="2">
    <mergeCell ref="D3:F3"/>
    <mergeCell ref="H3:L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ColWidth="8.85546875" defaultRowHeight="15" x14ac:dyDescent="0.25"/>
  <cols>
    <col min="2" max="2" width="61.140625" bestFit="1" customWidth="1"/>
  </cols>
  <sheetData>
    <row r="1" spans="1:3" x14ac:dyDescent="0.25">
      <c r="A1" s="88" t="s">
        <v>1208</v>
      </c>
      <c r="B1" s="88"/>
      <c r="C1" s="88"/>
    </row>
    <row r="2" spans="1:3" x14ac:dyDescent="0.25">
      <c r="A2" t="s">
        <v>1209</v>
      </c>
      <c r="B2" t="s">
        <v>1210</v>
      </c>
    </row>
    <row r="3" spans="1:3" x14ac:dyDescent="0.25">
      <c r="A3" t="s">
        <v>1211</v>
      </c>
      <c r="B3" t="s">
        <v>1212</v>
      </c>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3"/>
      <c r="B596" s="3"/>
    </row>
    <row r="597" spans="1:2" x14ac:dyDescent="0.25">
      <c r="A597" s="3"/>
      <c r="B597" s="3"/>
    </row>
    <row r="598" spans="1:2" x14ac:dyDescent="0.25">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ecc099-e8a5-4140-8f9a-d8cbcdd4e3a1" ContentTypeId="0x0101003D93667884C3D9499D848086F524FF79"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5" ma:contentTypeDescription="" ma:contentTypeScope="" ma:versionID="2e5a8aea56acc6bb578a3cce610c02e6">
  <xsd:schema xmlns:xsd="http://www.w3.org/2001/XMLSchema" xmlns:xs="http://www.w3.org/2001/XMLSchema" xmlns:p="http://schemas.microsoft.com/office/2006/metadata/properties" xmlns:ns3="ba038740-69da-4beb-9424-6f16293a6780" targetNamespace="http://schemas.microsoft.com/office/2006/metadata/properties" ma:root="true" ma:fieldsID="57c78b8425df3cd72123c84f92d1ddc4"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KeepOriginal xmlns="ba038740-69da-4beb-9424-6f16293a6780">false</KeepOriginal>
    <Kenmerk xmlns="ba038740-69da-4beb-9424-6f16293a6780" xsi:nil="true"/>
    <TaxKeywordTaxHTField xmlns="ba038740-69da-4beb-9424-6f16293a6780">
      <Terms xmlns="http://schemas.microsoft.com/office/infopath/2007/PartnerControls"/>
    </TaxKeywordTaxHTField>
    <Thema xmlns="ba038740-69da-4beb-9424-6f16293a6780" xsi:nil="true"/>
  </documentManagement>
</p:properties>
</file>

<file path=customXml/itemProps1.xml><?xml version="1.0" encoding="utf-8"?>
<ds:datastoreItem xmlns:ds="http://schemas.openxmlformats.org/officeDocument/2006/customXml" ds:itemID="{4ACF9B25-8BF6-422C-A5BD-7BDEC182CAF3}">
  <ds:schemaRefs>
    <ds:schemaRef ds:uri="Microsoft.SharePoint.Taxonomy.ContentTypeSync"/>
  </ds:schemaRefs>
</ds:datastoreItem>
</file>

<file path=customXml/itemProps2.xml><?xml version="1.0" encoding="utf-8"?>
<ds:datastoreItem xmlns:ds="http://schemas.openxmlformats.org/officeDocument/2006/customXml" ds:itemID="{BAD8AA85-5054-4D07-9600-0305AC591271}">
  <ds:schemaRefs>
    <ds:schemaRef ds:uri="http://schemas.microsoft.com/sharepoint/v3/contenttype/forms"/>
  </ds:schemaRefs>
</ds:datastoreItem>
</file>

<file path=customXml/itemProps3.xml><?xml version="1.0" encoding="utf-8"?>
<ds:datastoreItem xmlns:ds="http://schemas.openxmlformats.org/officeDocument/2006/customXml" ds:itemID="{DCE4045F-1A0A-44D9-9823-1F90390B2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5A242B-491B-4C70-85F4-7043161F4AD3}">
  <ds:schemaRefs>
    <ds:schemaRef ds:uri="http://schemas.microsoft.com/office/infopath/2007/PartnerControls"/>
    <ds:schemaRef ds:uri="http://purl.org/dc/elements/1.1/"/>
    <ds:schemaRef ds:uri="http://schemas.microsoft.com/office/2006/metadata/properties"/>
    <ds:schemaRef ds:uri="ca45e47d-e014-4c0e-8ade-5a121084197c"/>
    <ds:schemaRef ds:uri="cd2279a1-2b63-4584-b6d7-9c37938c6dd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ba038740-69da-4beb-9424-6f16293a67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12</vt:i4>
      </vt:variant>
    </vt:vector>
  </HeadingPairs>
  <TitlesOfParts>
    <vt:vector size="12" baseType="lpstr">
      <vt:lpstr>Voorblad</vt:lpstr>
      <vt:lpstr>Betaald tarief 2023</vt:lpstr>
      <vt:lpstr>Betaald percentage 2023</vt:lpstr>
      <vt:lpstr>Meerzorg gunning</vt:lpstr>
      <vt:lpstr>Correcties</vt:lpstr>
      <vt:lpstr>Bijlage ZZP</vt:lpstr>
      <vt:lpstr>Bijlage VPT</vt:lpstr>
      <vt:lpstr>Bijlage MPT</vt:lpstr>
      <vt:lpstr>Bijlage COT en VB</vt:lpstr>
      <vt:lpstr>Bijlage NBF2</vt:lpstr>
      <vt:lpstr>Bijlage NBF</vt:lpstr>
      <vt:lpstr>niet meegenomen prestaties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Tensen, TE (Tessa)</dc:creator>
  <cp:keywords/>
  <dc:description/>
  <cp:lastModifiedBy>Kelly Koolen</cp:lastModifiedBy>
  <cp:revision/>
  <dcterms:created xsi:type="dcterms:W3CDTF">2022-02-15T12:27:12Z</dcterms:created>
  <dcterms:modified xsi:type="dcterms:W3CDTF">2024-09-03T14:36:31Z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0x0101003D93667884C3D9499D848086F524FF7900E9DABC58CA8BFF4E9FE980C6768A14D8</vt:lpwstr>
  </property>
  <property fmtid="{D5CDD505-2E9C-101B-9397-08002B2CF9AE}" pid="10" name="Order">
    <vt:r8>267200</vt:r8>
  </property>
  <property fmtid="{D5CDD505-2E9C-101B-9397-08002B2CF9AE}" pid="11" name="xd_Signature">
    <vt:bool>false</vt:bool>
  </property>
  <property fmtid="{D5CDD505-2E9C-101B-9397-08002B2CF9AE}" pid="12" name="xd_ProgID">
    <vt:lpwstr/>
  </property>
  <property fmtid="{D5CDD505-2E9C-101B-9397-08002B2CF9AE}" pid="13" name="SharedWithUsers">
    <vt:lpwstr/>
  </property>
  <property fmtid="{D5CDD505-2E9C-101B-9397-08002B2CF9AE}" pid="14" name="_SourceUrl">
    <vt:lpwstr/>
  </property>
  <property fmtid="{D5CDD505-2E9C-101B-9397-08002B2CF9AE}" pid="15" name="_SharedFileIndex">
    <vt:lpwstr/>
  </property>
  <property fmtid="{D5CDD505-2E9C-101B-9397-08002B2CF9AE}" pid="16" name="Datum">
    <vt:lpwstr>2024-08-29T01:29:47Z</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y fmtid="{D5CDD505-2E9C-101B-9397-08002B2CF9AE}" pid="21" name="TaxKeyword">
    <vt:lpwstr/>
  </property>
  <property fmtid="{D5CDD505-2E9C-101B-9397-08002B2CF9AE}" pid="22" name="MediaServiceImageTags">
    <vt:lpwstr/>
  </property>
  <property fmtid="{D5CDD505-2E9C-101B-9397-08002B2CF9AE}" pid="23" name="lcf76f155ced4ddcb4097134ff3c332f">
    <vt:lpwstr/>
  </property>
</Properties>
</file>